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60" windowWidth="27795" windowHeight="12045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N24" i="1" l="1"/>
  <c r="N16" i="1"/>
  <c r="L16" i="1"/>
  <c r="L26" i="1" l="1"/>
  <c r="L13" i="1"/>
  <c r="L24" i="1" l="1"/>
  <c r="N22" i="1" l="1"/>
  <c r="N18" i="1"/>
  <c r="L28" i="1" l="1"/>
  <c r="L20" i="1"/>
  <c r="N5" i="1" l="1"/>
  <c r="L23" i="1" l="1"/>
  <c r="N23" i="1"/>
  <c r="L17" i="1"/>
  <c r="L22" i="1" l="1"/>
  <c r="L18" i="1"/>
  <c r="L11" i="1"/>
  <c r="L10" i="1"/>
  <c r="L9" i="1"/>
  <c r="L7" i="1"/>
  <c r="L6" i="1"/>
  <c r="L5" i="1"/>
  <c r="N6" i="1"/>
</calcChain>
</file>

<file path=xl/sharedStrings.xml><?xml version="1.0" encoding="utf-8"?>
<sst xmlns="http://schemas.openxmlformats.org/spreadsheetml/2006/main" count="243" uniqueCount="196">
  <si>
    <t>№ п/п</t>
  </si>
  <si>
    <t>Закупка</t>
  </si>
  <si>
    <t>Договор</t>
  </si>
  <si>
    <t>Изменение договора</t>
  </si>
  <si>
    <t>Исполнение договора</t>
  </si>
  <si>
    <t>Прекращение обязательств сторон по договору</t>
  </si>
  <si>
    <t>№ позиции ПЗ</t>
  </si>
  <si>
    <t>№ извещения</t>
  </si>
  <si>
    <t>НМЦ</t>
  </si>
  <si>
    <t>Способ закупки</t>
  </si>
  <si>
    <t>Предмет договора</t>
  </si>
  <si>
    <t>Цена договора (руб.)</t>
  </si>
  <si>
    <t>Срок (период) исполнения</t>
  </si>
  <si>
    <t>Поставщик (подрядчик, исполнитель)</t>
  </si>
  <si>
    <t>Дата приемки товаров, работ, услуг</t>
  </si>
  <si>
    <t>Дата оплаты</t>
  </si>
  <si>
    <t>Сумма оплаты</t>
  </si>
  <si>
    <t>Реестр договоров</t>
  </si>
  <si>
    <t>Аренда нежилого помещения</t>
  </si>
  <si>
    <t>с 01.02.2019 по 31.12.2019</t>
  </si>
  <si>
    <t>№ в ЕИС 24</t>
  </si>
  <si>
    <t>Выполнение работ по оперативно-технологическому управлению, техническому обслуживанию, текущему ремонту, информационному обеспечению при передаче электрической энергии, выполнению работ по внеплановым, аварийно-восстановительным работам электросетевого комплекса децентрализованной зоны электроснабжения в Октябрьском районе</t>
  </si>
  <si>
    <t>Закупка у ед.поставщика</t>
  </si>
  <si>
    <t>№ в ЕИС 21</t>
  </si>
  <si>
    <t>с 24.01.2019 по 31.12.2019</t>
  </si>
  <si>
    <t>АО "ЮТЭК-Кода"                 ИНН 8614006270</t>
  </si>
  <si>
    <t>ООО "Магелан"      ИНН 8601023960  (СМСП) Микро предприятие</t>
  </si>
  <si>
    <t>№ в ЕИС 26</t>
  </si>
  <si>
    <t>Выполнение работ по развитию третьего уровня АИИС на базе програмного обеспечения "Пирамида 2.0"</t>
  </si>
  <si>
    <t>АО Группа Компаний "Системы и Технологии"  ИНН 3327304235 (СМСП) Среднее предприятие</t>
  </si>
  <si>
    <t>Запрос предложений в эл.форме для СМСП</t>
  </si>
  <si>
    <t>№ в ЕИС 18</t>
  </si>
  <si>
    <t xml:space="preserve">Запрос предложений в эл.форме </t>
  </si>
  <si>
    <t>Открытие возобновляемой кредитной линии</t>
  </si>
  <si>
    <t>с 14.03.2019 по 30.03.2020</t>
  </si>
  <si>
    <t>№ в ЕИС 38</t>
  </si>
  <si>
    <t>Приобретение оборудования на объект "Установка приборов учета электрической энергии (развитие АИИС УЭ) п. Кедровый</t>
  </si>
  <si>
    <t>с 18.03.2019 по 30.04.2019</t>
  </si>
  <si>
    <t>№ в ЕИС 37</t>
  </si>
  <si>
    <t>Приобретение оборудования на объект "Установка приборов учета электрической энергии (развитие АИИС УЭ) п.Кирпичный</t>
  </si>
  <si>
    <t>ООО "Феникс Энерго"                ИНН 7814528811 (СМСП) Микро предприятие</t>
  </si>
  <si>
    <t>№ в ЕИС 30</t>
  </si>
  <si>
    <t>Выполнение работ по демонтажу временной ЛЭП-10кВ для перевода п. Кирпичный с централизованного электроснабжения на  децентрализованное</t>
  </si>
  <si>
    <t>с 25.03.2019 по 30.04.2019</t>
  </si>
  <si>
    <t>АО "ЮТЭК-ХМР"                             ИНН 8618005951</t>
  </si>
  <si>
    <t>№ в ЕИС 31</t>
  </si>
  <si>
    <t>Проведение измерений и анализов по определению концентрации загрязняющих веществ в промышленных выбросах ДЭС</t>
  </si>
  <si>
    <t>с 25.03.2019 по 31.12.2019</t>
  </si>
  <si>
    <t>№ в ЕИС 35</t>
  </si>
  <si>
    <t>Поставка радиатора</t>
  </si>
  <si>
    <t>с 26.03.2019 по 30.06.2019</t>
  </si>
  <si>
    <t>Исполнение договора завершено</t>
  </si>
  <si>
    <t>№ в ЕИС 28</t>
  </si>
  <si>
    <t>Поставка двигателя</t>
  </si>
  <si>
    <t>с 17.04.2019 по 30.06.2019</t>
  </si>
  <si>
    <t xml:space="preserve">ООО МЦАРМ "Альфа"           ИНН 7207022660             (СМСП) Малое предприятие </t>
  </si>
  <si>
    <t xml:space="preserve">ООО "ВИМ Статус Сервис" ИНН 5001084789 (СМСП)  Микро предприятие </t>
  </si>
  <si>
    <t>ЗАО "ИНСИСТЕМС" ИНН 7701135062</t>
  </si>
  <si>
    <t>№ в ЕИС 41</t>
  </si>
  <si>
    <t>с 17.04.2019 по 31.07.2019</t>
  </si>
  <si>
    <t>№ в ЕИС 82</t>
  </si>
  <si>
    <t>Оказание транспортных услуг автомобильным транспортом</t>
  </si>
  <si>
    <t>с 22.04.2019 по 31.12.2019</t>
  </si>
  <si>
    <t>ИП  Краснопеев И.Е. ИНН 860102616600   (СМСП) Микро предприятие</t>
  </si>
  <si>
    <t>№ в ЕИС 46</t>
  </si>
  <si>
    <t>Поставка смывающих и обезвреживающих средств</t>
  </si>
  <si>
    <t>с 23.04.2019 по 30.06.2019</t>
  </si>
  <si>
    <t>ООО "Капитал-Рос"   ИНН 8107006440 (СМСП) Микро предприятие</t>
  </si>
  <si>
    <t>№ в ЕИС 47</t>
  </si>
  <si>
    <t>Поставка материалов</t>
  </si>
  <si>
    <t>ООО "Технотрейд" ИНН 6686053967 (СМСП) Микро предприятие</t>
  </si>
  <si>
    <t>№ в ЕИС 42</t>
  </si>
  <si>
    <t>Запрос предложений в эл.форме</t>
  </si>
  <si>
    <t>Выполнение работ по капитальному ремонту электросетевого оборудования</t>
  </si>
  <si>
    <t>с 24.04.2019 по 30.08.2019</t>
  </si>
  <si>
    <t>№ в ЕИС 88</t>
  </si>
  <si>
    <t>Выполнение строительно-монтажных и пусконаладочных работ по объекту "Установка приборов учета электроэнергии (внедрение АИИС УЭ) д. Кимкъясуй</t>
  </si>
  <si>
    <t>с 25.04.2019 по 30.06.2019</t>
  </si>
  <si>
    <t>№ в ЕИС 29</t>
  </si>
  <si>
    <t>Выполнение работ по комплексному техническому обслуживанию ДГУ Cummins.</t>
  </si>
  <si>
    <t>с 26.04.2019 по 31.12.2019</t>
  </si>
  <si>
    <t>ООО "НГ-Энерго" ИНН 7810329660</t>
  </si>
  <si>
    <t>АО "ЮТЭК-Березово" ИНН 8613005531</t>
  </si>
  <si>
    <t>Доп.согл. №1 от 05.02.2019г. Уменьшение цены договора 1 584 000,00</t>
  </si>
  <si>
    <t>ПАО Банк "ФК Открытие" ИНН 7706092528</t>
  </si>
  <si>
    <t>Доставка ГСМ (дизельного топлива)</t>
  </si>
  <si>
    <t>№ в ЕИС 36</t>
  </si>
  <si>
    <t>с 15.05.2019 по 10.10.2019</t>
  </si>
  <si>
    <t>Конкурс в эл. форме для СМСП</t>
  </si>
  <si>
    <t>Поставка спецодежды, спецобуви и других средств индивидуальной защиты</t>
  </si>
  <si>
    <t xml:space="preserve">с 08.05.2019 по 10.06.2019 </t>
  </si>
  <si>
    <t>№ в ЕИС 45</t>
  </si>
  <si>
    <t>АО "Омтранснефтепродукт"
ИНН 5528202607 (СМСП) Среднее предприятие</t>
  </si>
  <si>
    <t>Оказание транспортных услуг водным транспортом</t>
  </si>
  <si>
    <t>с 17.05.2019 по 30.11.2019</t>
  </si>
  <si>
    <t>№ в ЕИС 83</t>
  </si>
  <si>
    <t xml:space="preserve">Хранение ГСМ (ДТЗ) </t>
  </si>
  <si>
    <t>с 21.05.2019 по 31.05.2020</t>
  </si>
  <si>
    <t>МУП "СЖКХ"
ИНН 8620012191</t>
  </si>
  <si>
    <t>Закупка у ед. поставщика</t>
  </si>
  <si>
    <t>№ в ЕИС 61</t>
  </si>
  <si>
    <t>Услуги по периодическому инспекционному контролю за сертификатом соответствия № РОСС RU.AA55.B00154</t>
  </si>
  <si>
    <t>с 24.05.2019 по 30.06.2019</t>
  </si>
  <si>
    <t>ООО "Энергогарант"
ИНН 5016016774</t>
  </si>
  <si>
    <t>№ в ЕИС 60</t>
  </si>
  <si>
    <t>Поставка страхового запаса электрооборудования</t>
  </si>
  <si>
    <t>№ в ЕИС 53</t>
  </si>
  <si>
    <t xml:space="preserve">с 28.05.2019 по 29.06.2019 </t>
  </si>
  <si>
    <t>ООО ТПК "Энерго-Комплекс"
ИНН 6673208420
Микропредприятие</t>
  </si>
  <si>
    <t>Доп.согл. №1 от 10.06.2019г. Продление срока выполнения работ по 31.07.2019 г.</t>
  </si>
  <si>
    <t>с 01.03.2019 по 31.07.2019</t>
  </si>
  <si>
    <t>07.02.2019, 06.03.2019, 04.04.2019, 07.05.2019</t>
  </si>
  <si>
    <t>31.01.2019, 28.02.2019, 31.03.2019, 30.04.2019</t>
  </si>
  <si>
    <t>Кол-во принятого товара, работ, услуг (%)</t>
  </si>
  <si>
    <t>№ в ЕИС 50</t>
  </si>
  <si>
    <t>Приобретение и доставка материалов для выполнения работ по переустройству «ДЭС-0,4 кВ в п. Сосьва Березовского района»</t>
  </si>
  <si>
    <t xml:space="preserve">с 21.06.2019 по 25.03.2020 </t>
  </si>
  <si>
    <t>ООО "Премьер-Энерго" ИНН 8622021522                        Микропредприятие</t>
  </si>
  <si>
    <t>№ в ЕИС 90</t>
  </si>
  <si>
    <t>Выполнение работ по реконструкции электрических сетей в с. Тугияны, Белоярского района.</t>
  </si>
  <si>
    <t xml:space="preserve">с 21.06.2019 по 13.09.2019 </t>
  </si>
  <si>
    <t>АО "ЮТЭК-Березово"              ИНН 8613005531</t>
  </si>
  <si>
    <t>№ в ЕИС 63</t>
  </si>
  <si>
    <t>Поставка масла и антифриза</t>
  </si>
  <si>
    <t xml:space="preserve">с 02.07.2019 по 15.08.2019 </t>
  </si>
  <si>
    <t>ООО "Моторные масла" ИНН 5501226470</t>
  </si>
  <si>
    <t>№ в ЕИС 93</t>
  </si>
  <si>
    <t>Поставка деревянных опор ЛЭП</t>
  </si>
  <si>
    <t>с 15.07.2019 по 14.10.2019</t>
  </si>
  <si>
    <t>ООО "ПЭК" ИНН 7801526768 Микропредприятие</t>
  </si>
  <si>
    <t>№ в ЕИС 94</t>
  </si>
  <si>
    <t>Поставка запасных частей для ремонта ДГУ Volvo Penta</t>
  </si>
  <si>
    <t>c 15.07.2019 по 31.12.2019</t>
  </si>
  <si>
    <t>ООО "КВАРТЕТ"                       ИНН 7805016694                     Малое предприятие</t>
  </si>
  <si>
    <t>№ в ЕИС 95</t>
  </si>
  <si>
    <t>31907984507</t>
  </si>
  <si>
    <t>Запрос предложений в электронной форме</t>
  </si>
  <si>
    <t>Поставка блок-контейнеров под дизель-генераторные установки в полной заводской готовности</t>
  </si>
  <si>
    <t>с 15.07.2019 по 31.12.2019</t>
  </si>
  <si>
    <t>ООО "Универса Бизнес Групп" ИНН 7203245305</t>
  </si>
  <si>
    <t>№ в ЕИС 92</t>
  </si>
  <si>
    <t>31907993955</t>
  </si>
  <si>
    <t>Поставка двигателя для ремонта ДГУ Weifang,Ricaro</t>
  </si>
  <si>
    <t>с 19.07.2019 по 13.09.2019</t>
  </si>
  <si>
    <t>ООО "Завод КриалЭнергоСтрой" ИНН 1655294699</t>
  </si>
  <si>
    <t>№ в ЕИС 44</t>
  </si>
  <si>
    <t>31908010025</t>
  </si>
  <si>
    <t>Запрос котировок в эл.форме для СМСП</t>
  </si>
  <si>
    <t>Поставка канцелярских принадлежностей</t>
  </si>
  <si>
    <t>с 22.07.2019 по 31.12.2019</t>
  </si>
  <si>
    <t>31.01.2019, 28.02.2019, 31.03.2019, 31.05.2019</t>
  </si>
  <si>
    <t>28.02.2019, 28.03.2019, 26.04.2019, 27.06.2019</t>
  </si>
  <si>
    <t>ООО "СнабДим"                            ИНН 7203266560                      Микропредприятие</t>
  </si>
  <si>
    <t>27.05.2019, 04.06.2019, 24.06.2019</t>
  </si>
  <si>
    <t>06.06.2019, 04.07.2019</t>
  </si>
  <si>
    <t>25.05.2019, 29.05.2019, 03.06.2019, 07.06.2019, 09.06.2019, 14.06.2019, 17.06.2019, 18.06.2019, 23.06.2019, 25.06.2019</t>
  </si>
  <si>
    <t>06.06.2019, 13.06.2019, 18.06.2019, 24.06.2019, 27.06.2019, 04.07.2019, 05.07.2019, 08.07.2019</t>
  </si>
  <si>
    <t>31908046712</t>
  </si>
  <si>
    <t>Поставка двигателя Cummins</t>
  </si>
  <si>
    <t>ООО "Завод КриалЭнергоСтрой"                  ИНН 1655294699</t>
  </si>
  <si>
    <t>Доп.согл. № 1 от 15.07.2019 г. продление срока действия договора до 30.11.2019г.</t>
  </si>
  <si>
    <t>Доп.согл. № 1 от 15.07.2019 г. продление срока действия договора до 30.09.2019г.</t>
  </si>
  <si>
    <t>№ в ЕИС 65</t>
  </si>
  <si>
    <t>c 24.07.2019 по 15.11.2019</t>
  </si>
  <si>
    <t>№ в ЕИС 98</t>
  </si>
  <si>
    <t>31908111940</t>
  </si>
  <si>
    <t>Выполнение работ по адаптации и внедрению версии 201810 программного комплекса «Стек-энерго»</t>
  </si>
  <si>
    <t>с 19.07.2019 по 20.12.2019</t>
  </si>
  <si>
    <t>ООО "Стек-ИТ"                           ИНН 7604258887</t>
  </si>
  <si>
    <t>№ в ЕИС 64</t>
  </si>
  <si>
    <t>31908032322</t>
  </si>
  <si>
    <t>Запрос предложений в эл. форме</t>
  </si>
  <si>
    <t>Выполнение работ по профилактическому контролю, ремонту и восстановлению устройства релейной защиты и автоматики распред.пункта 0,4/10 кВ</t>
  </si>
  <si>
    <t>с 29.07.2019 по 29.11.2019</t>
  </si>
  <si>
    <t>ООО "НЭП"                               ИНН 6679093197</t>
  </si>
  <si>
    <t>№ в ЕИС 96</t>
  </si>
  <si>
    <t>31908040738</t>
  </si>
  <si>
    <t>Оказание услуг по добровольному медицинскому страхованимю работников АО "Юграэнерго"</t>
  </si>
  <si>
    <t>с 29.07.2019 по 31.12.2019</t>
  </si>
  <si>
    <t>АО "СОГАЗ"                                    ИНН 7736035485</t>
  </si>
  <si>
    <t>28.06.2019, 25.07.2019</t>
  </si>
  <si>
    <t>18.06.2019, 24.06.2019, 17.07.2019</t>
  </si>
  <si>
    <t>№ в ЕИС 62</t>
  </si>
  <si>
    <t>31907974828</t>
  </si>
  <si>
    <t>Выполнение строительно-монтажных работ для осуществления технологического присоединения объекта " Детского сада на 60 мест в с. Саранпауль"</t>
  </si>
  <si>
    <t>с 29.07.2019 по 30.08.2019</t>
  </si>
  <si>
    <t>ООО "ЭнтэрПроф"                      ИНН 6685128232</t>
  </si>
  <si>
    <t>№ в ЕИС 87</t>
  </si>
  <si>
    <t>31908023304</t>
  </si>
  <si>
    <t>Выполнение строительно-монтажных работ по объекту «Сети электроснабжения 10-0,4 кВ, КТП-0,4/10 кВ, КТП-10/0,4 кВ и РУ-0,4 кВ от ДЭС в п. Сосьва Березовского района»</t>
  </si>
  <si>
    <t>с 29.07.2019 по 30.11.2019</t>
  </si>
  <si>
    <t>№ в ЕИС 101</t>
  </si>
  <si>
    <t>31908155300</t>
  </si>
  <si>
    <t>Оказание услуг по субаренде электросетевого имущества в с. Корлики</t>
  </si>
  <si>
    <t>с 01.01.2019 по 31.12.2023</t>
  </si>
  <si>
    <t>АО "ЮТЭК-РС"                              ИНН 8601033125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</si>
</sst>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\ _₽"/>
  </numFmts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5"/>
  <sheetViews>
    <sheetView tabSelected="1" topLeftCell="A34" workbookViewId="0">
      <selection activeCell="O39" sqref="O39"/>
    </sheetView>
  </sheetViews>
  <sheetFormatPr defaultRowHeight="12.75" x14ac:dyDescent="0.25"/>
  <cols>
    <col min="1" max="1" width="5.140625" style="9" customWidth="1"/>
    <col min="2" max="2" width="11.5703125" style="9" customWidth="1"/>
    <col min="3" max="3" width="13.28515625" style="9" customWidth="1"/>
    <col min="4" max="4" width="13.42578125" style="10" customWidth="1"/>
    <col min="5" max="5" width="14" style="9" customWidth="1"/>
    <col min="6" max="6" width="52.7109375" style="9" customWidth="1"/>
    <col min="7" max="7" width="13.42578125" style="10" customWidth="1"/>
    <col min="8" max="8" width="12.5703125" style="9" customWidth="1"/>
    <col min="9" max="9" width="23.7109375" style="9" customWidth="1"/>
    <col min="10" max="10" width="19.28515625" style="9" customWidth="1"/>
    <col min="11" max="11" width="11.85546875" style="9" customWidth="1"/>
    <col min="12" max="12" width="11.5703125" style="21" customWidth="1"/>
    <col min="13" max="13" width="10.42578125" style="9" customWidth="1"/>
    <col min="14" max="14" width="12.7109375" style="10" customWidth="1"/>
    <col min="15" max="15" width="13.28515625" style="9" customWidth="1"/>
    <col min="16" max="16384" width="9.140625" style="9"/>
  </cols>
  <sheetData>
    <row r="2" spans="1:15" ht="15" customHeight="1" x14ac:dyDescent="0.25">
      <c r="A2" s="1"/>
      <c r="B2" s="1"/>
      <c r="C2" s="1"/>
      <c r="D2" s="2"/>
      <c r="E2" s="17" t="s">
        <v>17</v>
      </c>
      <c r="F2" s="17"/>
      <c r="G2" s="17"/>
      <c r="H2" s="17"/>
      <c r="I2" s="17"/>
      <c r="J2" s="17"/>
      <c r="K2" s="17"/>
      <c r="L2" s="17"/>
      <c r="M2" s="1"/>
      <c r="N2" s="2"/>
      <c r="O2" s="1"/>
    </row>
    <row r="3" spans="1:15" ht="105" customHeight="1" x14ac:dyDescent="0.25">
      <c r="A3" s="18" t="s">
        <v>0</v>
      </c>
      <c r="B3" s="20" t="s">
        <v>1</v>
      </c>
      <c r="C3" s="20"/>
      <c r="D3" s="20"/>
      <c r="E3" s="20"/>
      <c r="F3" s="20" t="s">
        <v>2</v>
      </c>
      <c r="G3" s="20"/>
      <c r="H3" s="20"/>
      <c r="I3" s="20"/>
      <c r="J3" s="19" t="s">
        <v>3</v>
      </c>
      <c r="K3" s="20" t="s">
        <v>4</v>
      </c>
      <c r="L3" s="20"/>
      <c r="M3" s="20"/>
      <c r="N3" s="20"/>
      <c r="O3" s="19" t="s">
        <v>5</v>
      </c>
    </row>
    <row r="4" spans="1:15" ht="140.25" customHeight="1" x14ac:dyDescent="0.25">
      <c r="A4" s="18"/>
      <c r="B4" s="3" t="s">
        <v>6</v>
      </c>
      <c r="C4" s="3" t="s">
        <v>7</v>
      </c>
      <c r="D4" s="4" t="s">
        <v>8</v>
      </c>
      <c r="E4" s="3" t="s">
        <v>9</v>
      </c>
      <c r="F4" s="5" t="s">
        <v>10</v>
      </c>
      <c r="G4" s="6" t="s">
        <v>11</v>
      </c>
      <c r="H4" s="5" t="s">
        <v>12</v>
      </c>
      <c r="I4" s="5" t="s">
        <v>13</v>
      </c>
      <c r="J4" s="19"/>
      <c r="K4" s="5" t="s">
        <v>14</v>
      </c>
      <c r="L4" s="14" t="s">
        <v>113</v>
      </c>
      <c r="M4" s="5" t="s">
        <v>15</v>
      </c>
      <c r="N4" s="6" t="s">
        <v>16</v>
      </c>
      <c r="O4" s="19"/>
    </row>
    <row r="5" spans="1:15" ht="99.75" customHeight="1" x14ac:dyDescent="0.25">
      <c r="A5" s="5">
        <v>1</v>
      </c>
      <c r="B5" s="5" t="s">
        <v>23</v>
      </c>
      <c r="C5" s="7">
        <v>31907444483</v>
      </c>
      <c r="D5" s="6">
        <v>3658631.3</v>
      </c>
      <c r="E5" s="5" t="s">
        <v>22</v>
      </c>
      <c r="F5" s="7" t="s">
        <v>21</v>
      </c>
      <c r="G5" s="6">
        <v>3658631.3</v>
      </c>
      <c r="H5" s="5" t="s">
        <v>24</v>
      </c>
      <c r="I5" s="5" t="s">
        <v>25</v>
      </c>
      <c r="J5" s="5"/>
      <c r="K5" s="5" t="s">
        <v>150</v>
      </c>
      <c r="L5" s="14">
        <f>N5/G5*100</f>
        <v>33.190555167447457</v>
      </c>
      <c r="M5" s="12" t="s">
        <v>151</v>
      </c>
      <c r="N5" s="13">
        <f>265458.11+264972.11+265947.71+417942.11</f>
        <v>1214320.04</v>
      </c>
      <c r="O5" s="5"/>
    </row>
    <row r="6" spans="1:15" ht="51" x14ac:dyDescent="0.25">
      <c r="A6" s="5">
        <v>2</v>
      </c>
      <c r="B6" s="5" t="s">
        <v>20</v>
      </c>
      <c r="C6" s="8">
        <v>31907444492</v>
      </c>
      <c r="D6" s="6">
        <v>1710000</v>
      </c>
      <c r="E6" s="5" t="s">
        <v>22</v>
      </c>
      <c r="F6" s="5" t="s">
        <v>18</v>
      </c>
      <c r="G6" s="6">
        <v>1584000</v>
      </c>
      <c r="H6" s="5" t="s">
        <v>19</v>
      </c>
      <c r="I6" s="5" t="s">
        <v>26</v>
      </c>
      <c r="J6" s="5" t="s">
        <v>83</v>
      </c>
      <c r="K6" s="5" t="s">
        <v>112</v>
      </c>
      <c r="L6" s="14">
        <f>N6/G6*100</f>
        <v>36.363636363636367</v>
      </c>
      <c r="M6" s="12" t="s">
        <v>111</v>
      </c>
      <c r="N6" s="13">
        <f>144000+144000+144000+144000</f>
        <v>576000</v>
      </c>
      <c r="O6" s="5"/>
    </row>
    <row r="7" spans="1:15" ht="59.25" customHeight="1" x14ac:dyDescent="0.25">
      <c r="A7" s="5">
        <v>3</v>
      </c>
      <c r="B7" s="5" t="s">
        <v>27</v>
      </c>
      <c r="C7" s="5">
        <v>31907477455</v>
      </c>
      <c r="D7" s="6">
        <v>4568000</v>
      </c>
      <c r="E7" s="5" t="s">
        <v>30</v>
      </c>
      <c r="F7" s="5" t="s">
        <v>28</v>
      </c>
      <c r="G7" s="6">
        <v>4568000</v>
      </c>
      <c r="H7" s="5" t="s">
        <v>110</v>
      </c>
      <c r="I7" s="5" t="s">
        <v>29</v>
      </c>
      <c r="J7" s="5" t="s">
        <v>109</v>
      </c>
      <c r="K7" s="11">
        <v>43531</v>
      </c>
      <c r="L7" s="14">
        <f>N7/G7*100</f>
        <v>31.698774080560423</v>
      </c>
      <c r="M7" s="11">
        <v>43567</v>
      </c>
      <c r="N7" s="6">
        <v>1448000</v>
      </c>
      <c r="O7" s="5"/>
    </row>
    <row r="8" spans="1:15" ht="38.25" x14ac:dyDescent="0.25">
      <c r="A8" s="5">
        <v>4</v>
      </c>
      <c r="B8" s="5" t="s">
        <v>31</v>
      </c>
      <c r="C8" s="5">
        <v>31907535628</v>
      </c>
      <c r="D8" s="6">
        <v>16441374.949999999</v>
      </c>
      <c r="E8" s="5" t="s">
        <v>32</v>
      </c>
      <c r="F8" s="5" t="s">
        <v>33</v>
      </c>
      <c r="G8" s="6">
        <v>15855000</v>
      </c>
      <c r="H8" s="5" t="s">
        <v>34</v>
      </c>
      <c r="I8" s="5" t="s">
        <v>84</v>
      </c>
      <c r="J8" s="5"/>
      <c r="K8" s="5"/>
      <c r="L8" s="14"/>
      <c r="M8" s="5"/>
      <c r="N8" s="6"/>
      <c r="O8" s="5"/>
    </row>
    <row r="9" spans="1:15" ht="55.5" customHeight="1" x14ac:dyDescent="0.25">
      <c r="A9" s="5">
        <v>5</v>
      </c>
      <c r="B9" s="5" t="s">
        <v>35</v>
      </c>
      <c r="C9" s="5">
        <v>31907545445</v>
      </c>
      <c r="D9" s="6">
        <v>588216</v>
      </c>
      <c r="E9" s="5" t="s">
        <v>30</v>
      </c>
      <c r="F9" s="5" t="s">
        <v>36</v>
      </c>
      <c r="G9" s="6">
        <v>545867.04</v>
      </c>
      <c r="H9" s="11" t="s">
        <v>37</v>
      </c>
      <c r="I9" s="5" t="s">
        <v>40</v>
      </c>
      <c r="J9" s="5"/>
      <c r="K9" s="11">
        <v>43552</v>
      </c>
      <c r="L9" s="14">
        <f>N9/G9*100</f>
        <v>100</v>
      </c>
      <c r="M9" s="11">
        <v>43567</v>
      </c>
      <c r="N9" s="6">
        <v>545867.04</v>
      </c>
      <c r="O9" s="5" t="s">
        <v>51</v>
      </c>
    </row>
    <row r="10" spans="1:15" ht="59.25" customHeight="1" x14ac:dyDescent="0.25">
      <c r="A10" s="5">
        <v>6</v>
      </c>
      <c r="B10" s="5" t="s">
        <v>38</v>
      </c>
      <c r="C10" s="5">
        <v>31907545897</v>
      </c>
      <c r="D10" s="6">
        <v>490180</v>
      </c>
      <c r="E10" s="5" t="s">
        <v>30</v>
      </c>
      <c r="F10" s="5" t="s">
        <v>39</v>
      </c>
      <c r="G10" s="6">
        <v>454889.2</v>
      </c>
      <c r="H10" s="11" t="s">
        <v>37</v>
      </c>
      <c r="I10" s="5" t="s">
        <v>40</v>
      </c>
      <c r="J10" s="5"/>
      <c r="K10" s="11">
        <v>43552</v>
      </c>
      <c r="L10" s="14">
        <f>N10/G10*100</f>
        <v>100</v>
      </c>
      <c r="M10" s="11">
        <v>43567</v>
      </c>
      <c r="N10" s="6">
        <v>454889.2</v>
      </c>
      <c r="O10" s="5" t="s">
        <v>51</v>
      </c>
    </row>
    <row r="11" spans="1:15" ht="55.5" customHeight="1" x14ac:dyDescent="0.25">
      <c r="A11" s="5">
        <v>7</v>
      </c>
      <c r="B11" s="5" t="s">
        <v>41</v>
      </c>
      <c r="C11" s="5">
        <v>31907572787</v>
      </c>
      <c r="D11" s="6">
        <v>195496.75</v>
      </c>
      <c r="E11" s="5" t="s">
        <v>32</v>
      </c>
      <c r="F11" s="5" t="s">
        <v>42</v>
      </c>
      <c r="G11" s="6">
        <v>195496.75</v>
      </c>
      <c r="H11" s="5" t="s">
        <v>43</v>
      </c>
      <c r="I11" s="5" t="s">
        <v>44</v>
      </c>
      <c r="J11" s="5"/>
      <c r="K11" s="11">
        <v>43555</v>
      </c>
      <c r="L11" s="14">
        <f>N11/G11*100</f>
        <v>100</v>
      </c>
      <c r="M11" s="11">
        <v>43567</v>
      </c>
      <c r="N11" s="6">
        <v>195496.75</v>
      </c>
      <c r="O11" s="5" t="s">
        <v>51</v>
      </c>
    </row>
    <row r="12" spans="1:15" ht="56.25" customHeight="1" x14ac:dyDescent="0.25">
      <c r="A12" s="5">
        <v>8</v>
      </c>
      <c r="B12" s="5" t="s">
        <v>45</v>
      </c>
      <c r="C12" s="5">
        <v>31907587474</v>
      </c>
      <c r="D12" s="6">
        <v>902560</v>
      </c>
      <c r="E12" s="5" t="s">
        <v>30</v>
      </c>
      <c r="F12" s="5" t="s">
        <v>46</v>
      </c>
      <c r="G12" s="6">
        <v>639000</v>
      </c>
      <c r="H12" s="5" t="s">
        <v>47</v>
      </c>
      <c r="I12" s="5" t="s">
        <v>55</v>
      </c>
      <c r="J12" s="5"/>
      <c r="K12" s="5"/>
      <c r="L12" s="14"/>
      <c r="M12" s="5"/>
      <c r="N12" s="6"/>
      <c r="O12" s="5"/>
    </row>
    <row r="13" spans="1:15" ht="63.75" x14ac:dyDescent="0.25">
      <c r="A13" s="5">
        <v>9</v>
      </c>
      <c r="B13" s="5" t="s">
        <v>48</v>
      </c>
      <c r="C13" s="5">
        <v>31907587148</v>
      </c>
      <c r="D13" s="6">
        <v>485000</v>
      </c>
      <c r="E13" s="5" t="s">
        <v>30</v>
      </c>
      <c r="F13" s="5" t="s">
        <v>49</v>
      </c>
      <c r="G13" s="6">
        <v>469000</v>
      </c>
      <c r="H13" s="5" t="s">
        <v>50</v>
      </c>
      <c r="I13" s="5" t="s">
        <v>56</v>
      </c>
      <c r="J13" s="5" t="s">
        <v>160</v>
      </c>
      <c r="K13" s="11">
        <v>43665</v>
      </c>
      <c r="L13" s="14">
        <f>N13/G13*100</f>
        <v>100</v>
      </c>
      <c r="M13" s="11">
        <v>43671</v>
      </c>
      <c r="N13" s="6">
        <v>469000</v>
      </c>
      <c r="O13" s="5" t="s">
        <v>51</v>
      </c>
    </row>
    <row r="14" spans="1:15" ht="63.75" x14ac:dyDescent="0.25">
      <c r="A14" s="5">
        <v>10</v>
      </c>
      <c r="B14" s="5" t="s">
        <v>52</v>
      </c>
      <c r="C14" s="5">
        <v>31907687924</v>
      </c>
      <c r="D14" s="6">
        <v>9200000</v>
      </c>
      <c r="E14" s="5" t="s">
        <v>32</v>
      </c>
      <c r="F14" s="5" t="s">
        <v>53</v>
      </c>
      <c r="G14" s="6">
        <v>8280000</v>
      </c>
      <c r="H14" s="5" t="s">
        <v>54</v>
      </c>
      <c r="I14" s="5" t="s">
        <v>57</v>
      </c>
      <c r="J14" s="5" t="s">
        <v>160</v>
      </c>
      <c r="K14" s="5"/>
      <c r="L14" s="14"/>
      <c r="M14" s="5"/>
      <c r="N14" s="6"/>
      <c r="O14" s="5"/>
    </row>
    <row r="15" spans="1:15" ht="38.25" x14ac:dyDescent="0.25">
      <c r="A15" s="5">
        <v>11</v>
      </c>
      <c r="B15" s="5" t="s">
        <v>58</v>
      </c>
      <c r="C15" s="5">
        <v>31907687940</v>
      </c>
      <c r="D15" s="6">
        <v>4720000</v>
      </c>
      <c r="E15" s="5" t="s">
        <v>32</v>
      </c>
      <c r="F15" s="5" t="s">
        <v>53</v>
      </c>
      <c r="G15" s="6">
        <v>4248000</v>
      </c>
      <c r="H15" s="5" t="s">
        <v>59</v>
      </c>
      <c r="I15" s="5" t="s">
        <v>57</v>
      </c>
      <c r="J15" s="5"/>
      <c r="K15" s="5"/>
      <c r="L15" s="14"/>
      <c r="M15" s="5"/>
      <c r="N15" s="6"/>
      <c r="O15" s="5"/>
    </row>
    <row r="16" spans="1:15" ht="51" x14ac:dyDescent="0.25">
      <c r="A16" s="5">
        <v>12</v>
      </c>
      <c r="B16" s="5" t="s">
        <v>60</v>
      </c>
      <c r="C16" s="5">
        <v>31907699732</v>
      </c>
      <c r="D16" s="6">
        <v>1654000</v>
      </c>
      <c r="E16" s="5" t="s">
        <v>30</v>
      </c>
      <c r="F16" s="5" t="s">
        <v>61</v>
      </c>
      <c r="G16" s="6">
        <v>1650000</v>
      </c>
      <c r="H16" s="5" t="s">
        <v>62</v>
      </c>
      <c r="I16" s="5" t="s">
        <v>63</v>
      </c>
      <c r="J16" s="5"/>
      <c r="K16" s="11">
        <v>43663</v>
      </c>
      <c r="L16" s="14">
        <f>N16/G16*100</f>
        <v>8.3212121212121204</v>
      </c>
      <c r="M16" s="11">
        <v>43671</v>
      </c>
      <c r="N16" s="6">
        <f>42700+94600</f>
        <v>137300</v>
      </c>
      <c r="O16" s="5"/>
    </row>
    <row r="17" spans="1:15" ht="51" x14ac:dyDescent="0.25">
      <c r="A17" s="5">
        <v>13</v>
      </c>
      <c r="B17" s="5" t="s">
        <v>64</v>
      </c>
      <c r="C17" s="5">
        <v>31907679350</v>
      </c>
      <c r="D17" s="6">
        <v>188445.53</v>
      </c>
      <c r="E17" s="5" t="s">
        <v>30</v>
      </c>
      <c r="F17" s="5" t="s">
        <v>65</v>
      </c>
      <c r="G17" s="6">
        <v>154503.43</v>
      </c>
      <c r="H17" s="5" t="s">
        <v>66</v>
      </c>
      <c r="I17" s="5" t="s">
        <v>67</v>
      </c>
      <c r="J17" s="5"/>
      <c r="K17" s="11">
        <v>43591</v>
      </c>
      <c r="L17" s="14">
        <f>N17/G17*100</f>
        <v>100</v>
      </c>
      <c r="M17" s="11">
        <v>43629</v>
      </c>
      <c r="N17" s="6">
        <v>154503.43</v>
      </c>
      <c r="O17" s="5" t="s">
        <v>51</v>
      </c>
    </row>
    <row r="18" spans="1:15" ht="51" x14ac:dyDescent="0.25">
      <c r="A18" s="5">
        <v>14</v>
      </c>
      <c r="B18" s="5" t="s">
        <v>68</v>
      </c>
      <c r="C18" s="5">
        <v>31907699727</v>
      </c>
      <c r="D18" s="6">
        <v>3676124.73</v>
      </c>
      <c r="E18" s="5" t="s">
        <v>30</v>
      </c>
      <c r="F18" s="5" t="s">
        <v>69</v>
      </c>
      <c r="G18" s="6">
        <v>2928480</v>
      </c>
      <c r="H18" s="5" t="s">
        <v>66</v>
      </c>
      <c r="I18" s="5" t="s">
        <v>70</v>
      </c>
      <c r="J18" s="5"/>
      <c r="K18" s="11" t="s">
        <v>153</v>
      </c>
      <c r="L18" s="14">
        <f>N18/G18*100</f>
        <v>100</v>
      </c>
      <c r="M18" s="11" t="s">
        <v>154</v>
      </c>
      <c r="N18" s="6">
        <f>1633680+949200+345600</f>
        <v>2928480</v>
      </c>
      <c r="O18" s="5" t="s">
        <v>51</v>
      </c>
    </row>
    <row r="19" spans="1:15" ht="58.5" customHeight="1" x14ac:dyDescent="0.25">
      <c r="A19" s="5">
        <v>15</v>
      </c>
      <c r="B19" s="5" t="s">
        <v>71</v>
      </c>
      <c r="C19" s="5">
        <v>31907704177</v>
      </c>
      <c r="D19" s="6">
        <v>15277916.66</v>
      </c>
      <c r="E19" s="5" t="s">
        <v>72</v>
      </c>
      <c r="F19" s="5" t="s">
        <v>73</v>
      </c>
      <c r="G19" s="6">
        <v>13740705.16</v>
      </c>
      <c r="H19" s="5" t="s">
        <v>74</v>
      </c>
      <c r="I19" s="5" t="s">
        <v>82</v>
      </c>
      <c r="J19" s="5"/>
      <c r="K19" s="5"/>
      <c r="L19" s="14"/>
      <c r="M19" s="5"/>
      <c r="N19" s="6"/>
      <c r="O19" s="5"/>
    </row>
    <row r="20" spans="1:15" ht="63.75" customHeight="1" x14ac:dyDescent="0.25">
      <c r="A20" s="5">
        <v>16</v>
      </c>
      <c r="B20" s="5" t="s">
        <v>75</v>
      </c>
      <c r="C20" s="5">
        <v>31907404067</v>
      </c>
      <c r="D20" s="6">
        <v>951481</v>
      </c>
      <c r="E20" s="5" t="s">
        <v>72</v>
      </c>
      <c r="F20" s="5" t="s">
        <v>76</v>
      </c>
      <c r="G20" s="6">
        <v>932824.8</v>
      </c>
      <c r="H20" s="5" t="s">
        <v>77</v>
      </c>
      <c r="I20" s="5" t="s">
        <v>82</v>
      </c>
      <c r="J20" s="5"/>
      <c r="K20" s="11">
        <v>43646</v>
      </c>
      <c r="L20" s="14">
        <f>N20/G20*100</f>
        <v>96.457212544091888</v>
      </c>
      <c r="M20" s="11">
        <v>43664</v>
      </c>
      <c r="N20" s="6">
        <v>899776.8</v>
      </c>
      <c r="O20" s="5"/>
    </row>
    <row r="21" spans="1:15" ht="54" customHeight="1" x14ac:dyDescent="0.25">
      <c r="A21" s="5">
        <v>17</v>
      </c>
      <c r="B21" s="5" t="s">
        <v>78</v>
      </c>
      <c r="C21" s="5">
        <v>31907698598</v>
      </c>
      <c r="D21" s="6">
        <v>11843711.050000001</v>
      </c>
      <c r="E21" s="5" t="s">
        <v>72</v>
      </c>
      <c r="F21" s="9" t="s">
        <v>79</v>
      </c>
      <c r="G21" s="6">
        <v>11843711</v>
      </c>
      <c r="H21" s="5" t="s">
        <v>80</v>
      </c>
      <c r="I21" s="5" t="s">
        <v>81</v>
      </c>
      <c r="J21" s="5"/>
      <c r="K21" s="5"/>
      <c r="L21" s="14"/>
      <c r="M21" s="5"/>
      <c r="N21" s="6"/>
      <c r="O21" s="5"/>
    </row>
    <row r="22" spans="1:15" ht="127.5" x14ac:dyDescent="0.25">
      <c r="A22" s="5">
        <v>18</v>
      </c>
      <c r="B22" s="5" t="s">
        <v>86</v>
      </c>
      <c r="C22" s="5">
        <v>31907680926</v>
      </c>
      <c r="D22" s="6">
        <v>30894248.329999998</v>
      </c>
      <c r="E22" s="5" t="s">
        <v>88</v>
      </c>
      <c r="F22" s="5" t="s">
        <v>85</v>
      </c>
      <c r="G22" s="6">
        <v>28918984.300000001</v>
      </c>
      <c r="H22" s="5" t="s">
        <v>87</v>
      </c>
      <c r="I22" s="5" t="s">
        <v>92</v>
      </c>
      <c r="J22" s="5"/>
      <c r="K22" s="11" t="s">
        <v>155</v>
      </c>
      <c r="L22" s="14">
        <f>N22/G22*100</f>
        <v>67.797315239733379</v>
      </c>
      <c r="M22" s="11" t="s">
        <v>156</v>
      </c>
      <c r="N22" s="6">
        <f>5707489.2+5581107.92+399704.54+278429.4+1809913.6+2406159+499409.89+460202.6+172140+900690+1292442.6+98606.2</f>
        <v>19606294.950000003</v>
      </c>
      <c r="O22" s="5"/>
    </row>
    <row r="23" spans="1:15" ht="51" x14ac:dyDescent="0.25">
      <c r="A23" s="5">
        <v>19</v>
      </c>
      <c r="B23" s="5" t="s">
        <v>91</v>
      </c>
      <c r="C23" s="5">
        <v>31907756441</v>
      </c>
      <c r="D23" s="6">
        <v>2971889.6</v>
      </c>
      <c r="E23" s="5" t="s">
        <v>30</v>
      </c>
      <c r="F23" s="5" t="s">
        <v>89</v>
      </c>
      <c r="G23" s="6">
        <v>2406258.84</v>
      </c>
      <c r="H23" s="5" t="s">
        <v>90</v>
      </c>
      <c r="I23" s="5" t="s">
        <v>67</v>
      </c>
      <c r="J23" s="5"/>
      <c r="K23" s="11">
        <v>43621</v>
      </c>
      <c r="L23" s="14">
        <f>N23/G23*100</f>
        <v>100</v>
      </c>
      <c r="M23" s="11">
        <v>43644</v>
      </c>
      <c r="N23" s="6">
        <f>23304+2382954.84</f>
        <v>2406258.84</v>
      </c>
      <c r="O23" s="5" t="s">
        <v>51</v>
      </c>
    </row>
    <row r="24" spans="1:15" ht="51" x14ac:dyDescent="0.25">
      <c r="A24" s="5">
        <v>20</v>
      </c>
      <c r="B24" s="5" t="s">
        <v>95</v>
      </c>
      <c r="C24" s="5">
        <v>31907779668</v>
      </c>
      <c r="D24" s="6">
        <v>1357000</v>
      </c>
      <c r="E24" s="5" t="s">
        <v>30</v>
      </c>
      <c r="F24" s="5" t="s">
        <v>93</v>
      </c>
      <c r="G24" s="6">
        <v>1357000</v>
      </c>
      <c r="H24" s="5" t="s">
        <v>94</v>
      </c>
      <c r="I24" s="5" t="s">
        <v>63</v>
      </c>
      <c r="J24" s="5"/>
      <c r="K24" s="5" t="s">
        <v>181</v>
      </c>
      <c r="L24" s="14">
        <f>N24/G24*100</f>
        <v>56.558585114222545</v>
      </c>
      <c r="M24" s="11" t="s">
        <v>180</v>
      </c>
      <c r="N24" s="6">
        <f>141500+130000+37500+293800+35000+57500+72200</f>
        <v>767500</v>
      </c>
      <c r="O24" s="5"/>
    </row>
    <row r="25" spans="1:15" ht="25.5" x14ac:dyDescent="0.25">
      <c r="A25" s="5">
        <v>21</v>
      </c>
      <c r="B25" s="5" t="s">
        <v>100</v>
      </c>
      <c r="C25" s="5">
        <v>31907895817</v>
      </c>
      <c r="D25" s="6">
        <v>2312528.7200000002</v>
      </c>
      <c r="E25" s="5" t="s">
        <v>99</v>
      </c>
      <c r="F25" s="5" t="s">
        <v>96</v>
      </c>
      <c r="G25" s="6">
        <v>2312528.7200000002</v>
      </c>
      <c r="H25" s="5" t="s">
        <v>97</v>
      </c>
      <c r="I25" s="5" t="s">
        <v>98</v>
      </c>
      <c r="J25" s="5"/>
      <c r="K25" s="5"/>
      <c r="L25" s="14"/>
      <c r="M25" s="5"/>
      <c r="N25" s="6"/>
      <c r="O25" s="5"/>
    </row>
    <row r="26" spans="1:15" ht="63.75" x14ac:dyDescent="0.25">
      <c r="A26" s="5">
        <v>22</v>
      </c>
      <c r="B26" s="5" t="s">
        <v>104</v>
      </c>
      <c r="C26" s="5">
        <v>31907915072</v>
      </c>
      <c r="D26" s="6">
        <v>1323016.6299999999</v>
      </c>
      <c r="E26" s="5" t="s">
        <v>99</v>
      </c>
      <c r="F26" s="5" t="s">
        <v>101</v>
      </c>
      <c r="G26" s="6">
        <v>1323016.6299999999</v>
      </c>
      <c r="H26" s="5" t="s">
        <v>102</v>
      </c>
      <c r="I26" s="5" t="s">
        <v>103</v>
      </c>
      <c r="J26" s="5" t="s">
        <v>161</v>
      </c>
      <c r="K26" s="11">
        <v>43636</v>
      </c>
      <c r="L26" s="14">
        <f>N26/G26*100</f>
        <v>79.999999697660655</v>
      </c>
      <c r="M26" s="11">
        <v>43671</v>
      </c>
      <c r="N26" s="6">
        <v>1058413.3</v>
      </c>
      <c r="O26" s="5"/>
    </row>
    <row r="27" spans="1:15" ht="63.75" x14ac:dyDescent="0.25">
      <c r="A27" s="5">
        <v>23</v>
      </c>
      <c r="B27" s="5" t="s">
        <v>106</v>
      </c>
      <c r="C27" s="5">
        <v>31907790100</v>
      </c>
      <c r="D27" s="6">
        <v>4489254.32</v>
      </c>
      <c r="E27" s="5" t="s">
        <v>30</v>
      </c>
      <c r="F27" s="5" t="s">
        <v>105</v>
      </c>
      <c r="G27" s="6">
        <v>3679482.46</v>
      </c>
      <c r="H27" s="5" t="s">
        <v>107</v>
      </c>
      <c r="I27" s="5" t="s">
        <v>108</v>
      </c>
      <c r="J27" s="5" t="s">
        <v>160</v>
      </c>
      <c r="K27" s="5"/>
      <c r="L27" s="14"/>
      <c r="M27" s="5"/>
      <c r="N27" s="6"/>
      <c r="O27" s="5"/>
    </row>
    <row r="28" spans="1:15" ht="51" x14ac:dyDescent="0.25">
      <c r="A28" s="5">
        <v>24</v>
      </c>
      <c r="B28" s="5" t="s">
        <v>114</v>
      </c>
      <c r="C28" s="5">
        <v>31907896184</v>
      </c>
      <c r="D28" s="6">
        <v>1411054.42</v>
      </c>
      <c r="E28" s="5" t="s">
        <v>30</v>
      </c>
      <c r="F28" s="9" t="s">
        <v>115</v>
      </c>
      <c r="G28" s="6">
        <v>1304220.6200000001</v>
      </c>
      <c r="H28" s="5" t="s">
        <v>116</v>
      </c>
      <c r="I28" s="5" t="s">
        <v>117</v>
      </c>
      <c r="J28" s="5"/>
      <c r="K28" s="11">
        <v>43647</v>
      </c>
      <c r="L28" s="14">
        <f>N28/G28*100</f>
        <v>100</v>
      </c>
      <c r="M28" s="11">
        <v>43664</v>
      </c>
      <c r="N28" s="6">
        <v>1304220.6200000001</v>
      </c>
      <c r="O28" s="5" t="s">
        <v>51</v>
      </c>
    </row>
    <row r="29" spans="1:15" ht="38.25" x14ac:dyDescent="0.25">
      <c r="A29" s="5">
        <v>25</v>
      </c>
      <c r="B29" s="5" t="s">
        <v>118</v>
      </c>
      <c r="C29" s="5">
        <v>31907902882</v>
      </c>
      <c r="D29" s="6">
        <v>1981230.05</v>
      </c>
      <c r="E29" s="5" t="s">
        <v>32</v>
      </c>
      <c r="F29" s="9" t="s">
        <v>119</v>
      </c>
      <c r="G29" s="6">
        <v>1981230.05</v>
      </c>
      <c r="H29" s="5" t="s">
        <v>120</v>
      </c>
      <c r="I29" s="5" t="s">
        <v>121</v>
      </c>
      <c r="J29" s="5"/>
      <c r="K29" s="5"/>
      <c r="L29" s="14"/>
      <c r="M29" s="5"/>
      <c r="N29" s="6"/>
      <c r="O29" s="5"/>
    </row>
    <row r="30" spans="1:15" ht="51" x14ac:dyDescent="0.25">
      <c r="A30" s="5">
        <v>26</v>
      </c>
      <c r="B30" s="5" t="s">
        <v>122</v>
      </c>
      <c r="C30" s="5">
        <v>3197906383</v>
      </c>
      <c r="D30" s="6">
        <v>9676286.6999999993</v>
      </c>
      <c r="E30" s="5" t="s">
        <v>30</v>
      </c>
      <c r="F30" s="5" t="s">
        <v>123</v>
      </c>
      <c r="G30" s="6">
        <v>9520430</v>
      </c>
      <c r="H30" s="5" t="s">
        <v>124</v>
      </c>
      <c r="I30" s="5" t="s">
        <v>125</v>
      </c>
      <c r="J30" s="5"/>
      <c r="K30" s="5"/>
      <c r="L30" s="14"/>
      <c r="M30" s="5"/>
      <c r="N30" s="6"/>
      <c r="O30" s="5"/>
    </row>
    <row r="31" spans="1:15" ht="51" x14ac:dyDescent="0.25">
      <c r="A31" s="5">
        <v>27</v>
      </c>
      <c r="B31" s="5" t="s">
        <v>126</v>
      </c>
      <c r="C31" s="5">
        <v>31907984502</v>
      </c>
      <c r="D31" s="6">
        <v>330397.33</v>
      </c>
      <c r="E31" s="5" t="s">
        <v>30</v>
      </c>
      <c r="F31" s="5" t="s">
        <v>127</v>
      </c>
      <c r="G31" s="6">
        <v>330393.59999999998</v>
      </c>
      <c r="H31" s="5" t="s">
        <v>128</v>
      </c>
      <c r="I31" s="5" t="s">
        <v>129</v>
      </c>
      <c r="J31" s="5"/>
      <c r="K31" s="5"/>
      <c r="L31" s="14"/>
      <c r="M31" s="5"/>
      <c r="N31" s="6"/>
      <c r="O31" s="5"/>
    </row>
    <row r="32" spans="1:15" ht="51" x14ac:dyDescent="0.25">
      <c r="A32" s="5">
        <v>28</v>
      </c>
      <c r="B32" s="5" t="s">
        <v>130</v>
      </c>
      <c r="C32" s="15" t="s">
        <v>135</v>
      </c>
      <c r="D32" s="6">
        <v>1048723.69</v>
      </c>
      <c r="E32" s="5" t="s">
        <v>30</v>
      </c>
      <c r="F32" s="5" t="s">
        <v>131</v>
      </c>
      <c r="G32" s="6">
        <v>952728.79</v>
      </c>
      <c r="H32" s="5" t="s">
        <v>132</v>
      </c>
      <c r="I32" s="5" t="s">
        <v>133</v>
      </c>
      <c r="J32" s="5"/>
      <c r="K32" s="5"/>
      <c r="L32" s="14"/>
      <c r="M32" s="5"/>
      <c r="N32" s="6"/>
      <c r="O32" s="5"/>
    </row>
    <row r="33" spans="1:15" ht="51" x14ac:dyDescent="0.25">
      <c r="A33" s="5">
        <v>29</v>
      </c>
      <c r="B33" s="5" t="s">
        <v>134</v>
      </c>
      <c r="C33" s="15">
        <v>31907993915</v>
      </c>
      <c r="D33" s="6">
        <v>1725666.67</v>
      </c>
      <c r="E33" s="5" t="s">
        <v>136</v>
      </c>
      <c r="F33" s="5" t="s">
        <v>137</v>
      </c>
      <c r="G33" s="6">
        <v>1666000</v>
      </c>
      <c r="H33" s="5" t="s">
        <v>138</v>
      </c>
      <c r="I33" s="5" t="s">
        <v>139</v>
      </c>
      <c r="J33" s="5"/>
      <c r="K33" s="5"/>
      <c r="L33" s="14"/>
      <c r="M33" s="5"/>
      <c r="N33" s="6"/>
      <c r="O33" s="5"/>
    </row>
    <row r="34" spans="1:15" ht="51" x14ac:dyDescent="0.25">
      <c r="A34" s="5">
        <v>30</v>
      </c>
      <c r="B34" s="5" t="s">
        <v>140</v>
      </c>
      <c r="C34" s="15" t="s">
        <v>141</v>
      </c>
      <c r="D34" s="6">
        <v>1002756</v>
      </c>
      <c r="E34" s="5" t="s">
        <v>136</v>
      </c>
      <c r="F34" s="5" t="s">
        <v>142</v>
      </c>
      <c r="G34" s="6">
        <v>968620</v>
      </c>
      <c r="H34" s="5" t="s">
        <v>143</v>
      </c>
      <c r="I34" s="5" t="s">
        <v>144</v>
      </c>
      <c r="J34" s="5"/>
      <c r="K34" s="5"/>
      <c r="L34" s="14"/>
      <c r="M34" s="5"/>
      <c r="N34" s="6"/>
      <c r="O34" s="5"/>
    </row>
    <row r="35" spans="1:15" ht="51" x14ac:dyDescent="0.25">
      <c r="A35" s="5">
        <v>31</v>
      </c>
      <c r="B35" s="5" t="s">
        <v>145</v>
      </c>
      <c r="C35" s="15" t="s">
        <v>146</v>
      </c>
      <c r="D35" s="6">
        <v>782000</v>
      </c>
      <c r="E35" s="5" t="s">
        <v>147</v>
      </c>
      <c r="F35" s="5" t="s">
        <v>148</v>
      </c>
      <c r="G35" s="6">
        <v>629010</v>
      </c>
      <c r="H35" s="5" t="s">
        <v>149</v>
      </c>
      <c r="I35" s="5" t="s">
        <v>152</v>
      </c>
      <c r="J35" s="5"/>
      <c r="K35" s="5"/>
      <c r="L35" s="14"/>
      <c r="M35" s="5"/>
      <c r="N35" s="6"/>
      <c r="O35" s="5"/>
    </row>
    <row r="36" spans="1:15" ht="38.25" x14ac:dyDescent="0.25">
      <c r="A36" s="5">
        <v>32</v>
      </c>
      <c r="B36" s="5" t="s">
        <v>162</v>
      </c>
      <c r="C36" s="15" t="s">
        <v>157</v>
      </c>
      <c r="D36" s="6">
        <v>679705</v>
      </c>
      <c r="E36" s="5" t="s">
        <v>171</v>
      </c>
      <c r="F36" s="5" t="s">
        <v>158</v>
      </c>
      <c r="G36" s="6">
        <v>679500</v>
      </c>
      <c r="H36" s="5" t="s">
        <v>163</v>
      </c>
      <c r="I36" s="5" t="s">
        <v>159</v>
      </c>
      <c r="J36" s="5"/>
      <c r="K36" s="5"/>
      <c r="L36" s="14"/>
      <c r="M36" s="5"/>
      <c r="N36" s="6"/>
      <c r="O36" s="5"/>
    </row>
    <row r="37" spans="1:15" ht="25.5" x14ac:dyDescent="0.25">
      <c r="A37" s="5">
        <v>33</v>
      </c>
      <c r="B37" s="5" t="s">
        <v>164</v>
      </c>
      <c r="C37" s="15" t="s">
        <v>165</v>
      </c>
      <c r="D37" s="6">
        <v>941600</v>
      </c>
      <c r="E37" s="5" t="s">
        <v>22</v>
      </c>
      <c r="F37" s="9" t="s">
        <v>166</v>
      </c>
      <c r="G37" s="6">
        <v>941600</v>
      </c>
      <c r="H37" s="5" t="s">
        <v>167</v>
      </c>
      <c r="I37" s="5" t="s">
        <v>168</v>
      </c>
      <c r="J37" s="5"/>
      <c r="K37" s="5"/>
      <c r="L37" s="14"/>
      <c r="M37" s="5"/>
      <c r="N37" s="6"/>
      <c r="O37" s="5"/>
    </row>
    <row r="38" spans="1:15" ht="38.25" x14ac:dyDescent="0.25">
      <c r="A38" s="5">
        <v>34</v>
      </c>
      <c r="B38" s="5" t="s">
        <v>169</v>
      </c>
      <c r="C38" s="15" t="s">
        <v>170</v>
      </c>
      <c r="D38" s="6">
        <v>2535618.2200000002</v>
      </c>
      <c r="E38" s="5" t="s">
        <v>72</v>
      </c>
      <c r="F38" s="5" t="s">
        <v>172</v>
      </c>
      <c r="G38" s="6">
        <v>2398093.2000000002</v>
      </c>
      <c r="H38" s="5" t="s">
        <v>173</v>
      </c>
      <c r="I38" s="5" t="s">
        <v>174</v>
      </c>
      <c r="J38" s="5"/>
      <c r="K38" s="5"/>
      <c r="L38" s="14"/>
      <c r="M38" s="5"/>
      <c r="N38" s="6"/>
      <c r="O38" s="5"/>
    </row>
    <row r="39" spans="1:15" ht="38.25" x14ac:dyDescent="0.25">
      <c r="A39" s="5">
        <v>35</v>
      </c>
      <c r="B39" s="5" t="s">
        <v>175</v>
      </c>
      <c r="C39" s="15" t="s">
        <v>176</v>
      </c>
      <c r="D39" s="6">
        <v>370677.12</v>
      </c>
      <c r="E39" s="5" t="s">
        <v>72</v>
      </c>
      <c r="F39" s="5" t="s">
        <v>177</v>
      </c>
      <c r="G39" s="6">
        <v>370677.12</v>
      </c>
      <c r="H39" s="5" t="s">
        <v>178</v>
      </c>
      <c r="I39" s="5" t="s">
        <v>179</v>
      </c>
      <c r="J39" s="5"/>
      <c r="K39" s="5"/>
      <c r="L39" s="14"/>
      <c r="M39" s="11">
        <v>43675</v>
      </c>
      <c r="N39" s="6">
        <v>370677.12</v>
      </c>
      <c r="O39" s="5"/>
    </row>
    <row r="40" spans="1:15" ht="38.25" x14ac:dyDescent="0.25">
      <c r="A40" s="5">
        <v>36</v>
      </c>
      <c r="B40" s="5" t="s">
        <v>182</v>
      </c>
      <c r="C40" s="15" t="s">
        <v>183</v>
      </c>
      <c r="D40" s="6">
        <v>8195291.2300000004</v>
      </c>
      <c r="E40" s="5" t="s">
        <v>72</v>
      </c>
      <c r="F40" s="16" t="s">
        <v>184</v>
      </c>
      <c r="G40" s="6">
        <v>7785526.7999999998</v>
      </c>
      <c r="H40" s="5" t="s">
        <v>185</v>
      </c>
      <c r="I40" s="5" t="s">
        <v>186</v>
      </c>
      <c r="J40" s="5"/>
      <c r="K40" s="5"/>
      <c r="L40" s="14"/>
      <c r="M40" s="5"/>
      <c r="N40" s="6"/>
      <c r="O40" s="5"/>
    </row>
    <row r="41" spans="1:15" ht="38.25" x14ac:dyDescent="0.25">
      <c r="A41" s="5">
        <v>37</v>
      </c>
      <c r="B41" s="5" t="s">
        <v>187</v>
      </c>
      <c r="C41" s="15" t="s">
        <v>188</v>
      </c>
      <c r="D41" s="6">
        <v>20127424.66</v>
      </c>
      <c r="E41" s="5" t="s">
        <v>72</v>
      </c>
      <c r="F41" s="9" t="s">
        <v>189</v>
      </c>
      <c r="G41" s="6">
        <v>18517236</v>
      </c>
      <c r="H41" s="5" t="s">
        <v>190</v>
      </c>
      <c r="I41" s="5" t="s">
        <v>186</v>
      </c>
      <c r="J41" s="5"/>
      <c r="K41" s="5"/>
      <c r="L41" s="14"/>
      <c r="M41" s="5"/>
      <c r="N41" s="6"/>
      <c r="O41" s="5"/>
    </row>
    <row r="42" spans="1:15" ht="25.5" x14ac:dyDescent="0.25">
      <c r="A42" s="5">
        <v>38</v>
      </c>
      <c r="B42" s="5" t="s">
        <v>191</v>
      </c>
      <c r="C42" s="15" t="s">
        <v>192</v>
      </c>
      <c r="D42" s="6">
        <v>8846256.5999999996</v>
      </c>
      <c r="E42" s="5" t="s">
        <v>22</v>
      </c>
      <c r="F42" s="5" t="s">
        <v>193</v>
      </c>
      <c r="G42" s="6">
        <v>8846256.5999999996</v>
      </c>
      <c r="H42" s="5" t="s">
        <v>194</v>
      </c>
      <c r="I42" s="5" t="s">
        <v>195</v>
      </c>
      <c r="J42" s="5"/>
      <c r="K42" s="5"/>
      <c r="L42" s="14"/>
      <c r="M42" s="5"/>
      <c r="N42" s="6"/>
      <c r="O42" s="5"/>
    </row>
    <row r="43" spans="1:15" x14ac:dyDescent="0.25">
      <c r="A43" s="5"/>
      <c r="B43" s="5"/>
      <c r="C43" s="15"/>
      <c r="D43" s="6"/>
      <c r="E43" s="5"/>
      <c r="F43" s="5"/>
      <c r="G43" s="6"/>
      <c r="H43" s="5"/>
      <c r="I43" s="5"/>
      <c r="J43" s="5"/>
      <c r="K43" s="5"/>
      <c r="L43" s="14"/>
      <c r="M43" s="5"/>
      <c r="N43" s="6"/>
      <c r="O43" s="5"/>
    </row>
    <row r="44" spans="1:15" x14ac:dyDescent="0.25">
      <c r="A44" s="5"/>
      <c r="B44" s="5"/>
      <c r="C44" s="15"/>
      <c r="D44" s="6"/>
      <c r="E44" s="5"/>
      <c r="F44" s="5"/>
      <c r="G44" s="6"/>
      <c r="H44" s="5"/>
      <c r="I44" s="5"/>
      <c r="J44" s="5"/>
      <c r="K44" s="5"/>
      <c r="L44" s="14"/>
      <c r="M44" s="5"/>
      <c r="N44" s="6"/>
      <c r="O44" s="5"/>
    </row>
    <row r="45" spans="1:15" x14ac:dyDescent="0.25">
      <c r="A45" s="5"/>
      <c r="B45" s="5"/>
      <c r="C45" s="15"/>
      <c r="D45" s="6"/>
      <c r="E45" s="5"/>
      <c r="F45" s="5"/>
      <c r="G45" s="6"/>
      <c r="H45" s="5"/>
      <c r="I45" s="5"/>
      <c r="J45" s="5"/>
      <c r="K45" s="5"/>
      <c r="L45" s="14"/>
      <c r="M45" s="5"/>
      <c r="N45" s="6"/>
      <c r="O45" s="5"/>
    </row>
  </sheetData>
  <mergeCells count="7">
    <mergeCell ref="E2:L2"/>
    <mergeCell ref="A3:A4"/>
    <mergeCell ref="J3:J4"/>
    <mergeCell ref="O3:O4"/>
    <mergeCell ref="B3:E3"/>
    <mergeCell ref="F3:I3"/>
    <mergeCell ref="K3:N3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2019-07-23T10:01:10Z</cp:lastPrinted>
  <dcterms:created xsi:type="dcterms:W3CDTF">2019-01-24T03:41:05Z</dcterms:created>
  <dcterms:modified xsi:type="dcterms:W3CDTF">2019-08-01T05:30:47Z</dcterms:modified>
</cp:coreProperties>
</file>