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120" yWindow="0" windowWidth="15240" windowHeight="1185"/>
  </bookViews>
  <sheets>
    <sheet name="Отключения за январь 2021" sheetId="150" r:id="rId1"/>
  </sheets>
  <calcPr calcId="144525" refMode="R1C1"/>
</workbook>
</file>

<file path=xl/calcChain.xml><?xml version="1.0" encoding="utf-8"?>
<calcChain xmlns="http://schemas.openxmlformats.org/spreadsheetml/2006/main">
  <c r="H28" i="150" l="1"/>
  <c r="C77" i="150" l="1"/>
  <c r="C61" i="150"/>
  <c r="L74" i="150" l="1"/>
  <c r="E77" i="150" l="1"/>
  <c r="I39" i="150"/>
  <c r="H39" i="150"/>
  <c r="I31" i="150"/>
  <c r="H31" i="150"/>
  <c r="I28" i="150"/>
  <c r="I21" i="150"/>
  <c r="H21" i="150"/>
  <c r="I17" i="150"/>
  <c r="H17" i="150"/>
  <c r="I11" i="150"/>
  <c r="H11" i="150"/>
  <c r="D80" i="150" l="1"/>
  <c r="D83" i="150"/>
</calcChain>
</file>

<file path=xl/sharedStrings.xml><?xml version="1.0" encoding="utf-8"?>
<sst xmlns="http://schemas.openxmlformats.org/spreadsheetml/2006/main" count="397" uniqueCount="266">
  <si>
    <t>-</t>
  </si>
  <si>
    <t>ИТОГО:</t>
  </si>
  <si>
    <t>Белоярский р-н, с.Ванзеват</t>
  </si>
  <si>
    <t>Ханты-Мансийский р-н, п.Урманный</t>
  </si>
  <si>
    <t>Кондинский р-н, д.Шугур</t>
  </si>
  <si>
    <t>3 ДГА (320)</t>
  </si>
  <si>
    <t>5 ДГА (150)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</si>
  <si>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</si>
  <si>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</si>
  <si>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</si>
  <si>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</si>
  <si>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</si>
  <si>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</si>
  <si>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</si>
  <si>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</si>
  <si>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</si>
  <si>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</si>
  <si>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</si>
  <si>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</si>
  <si>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</si>
  <si>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</si>
  <si>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</si>
  <si>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</si>
  <si>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</si>
  <si>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</si>
  <si>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</si>
  <si>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</si>
  <si>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</si>
  <si>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</si>
  <si>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</si>
  <si>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</si>
  <si>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</si>
  <si>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</si>
  <si>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</si>
  <si>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</si>
  <si>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</si>
  <si>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</si>
  <si>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</si>
  <si>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</si>
  <si>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</si>
  <si>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5 ДГА (823)</t>
  </si>
  <si>
    <t>Березовский р-н, п.Саранпауль</t>
  </si>
  <si>
    <t>Белоярский р-н, д.Нумто</t>
  </si>
  <si>
    <t>3 ДГА (75)</t>
  </si>
  <si>
    <t>25.01.2021 15:30</t>
  </si>
  <si>
    <t>26.01.2021 11:35</t>
  </si>
  <si>
    <t>3 ДГА (1000)</t>
  </si>
  <si>
    <t>3 ДГА (200)</t>
  </si>
  <si>
    <t>4 ДГА (1000)</t>
  </si>
  <si>
    <t>4 ДГА (320)</t>
  </si>
  <si>
    <t>Нижневартовский р-н, с.Корлики</t>
  </si>
  <si>
    <t>2 ДГА (320)</t>
  </si>
  <si>
    <t>2 ДГА (1000)</t>
  </si>
  <si>
    <t>Ханты-Мансийский р-н, п.Кедровый</t>
  </si>
  <si>
    <t>09.01.2021 01:12</t>
  </si>
  <si>
    <t>09.01.2021 03:43</t>
  </si>
  <si>
    <t>4 ДГА (360)</t>
  </si>
  <si>
    <t>3 ДГА (110)</t>
  </si>
  <si>
    <t>Березовский р-н, п.Няксимволь</t>
  </si>
  <si>
    <t>4 ДГА (240)</t>
  </si>
  <si>
    <t>Белоярский р-н, д.Пашторы</t>
  </si>
  <si>
    <t>3 ДГА (100)</t>
  </si>
  <si>
    <t>21.01.2021 10:00</t>
  </si>
  <si>
    <t>2 ДГА (160)</t>
  </si>
  <si>
    <t>23.01.2021 08:45</t>
  </si>
  <si>
    <t>23.01.2021 09:49</t>
  </si>
  <si>
    <t>2 ДГА (600)</t>
  </si>
  <si>
    <t>Мероприятия по предотвращению технологических нарушений</t>
  </si>
  <si>
    <t>Ограничения потребителей, чел.</t>
  </si>
  <si>
    <t>АО "Юграэнерго"</t>
  </si>
  <si>
    <t>Остановлен вручную</t>
  </si>
  <si>
    <t>Остановлен вручную.</t>
  </si>
  <si>
    <t>Обрыв выпускного клапана 1 цилиндра правой ГБЦ, повреждение поршня, ГБЦ, впускного клапанат, топливной форсунки.</t>
  </si>
  <si>
    <t>1433 "местный аварийный останов"</t>
  </si>
  <si>
    <t>25.01.2021 19:58</t>
  </si>
  <si>
    <t xml:space="preserve">Хаотичный периодический отказ ДГА. На ПУ Ошибка на ПУ "1433-Местный аварийный стоп". </t>
  </si>
  <si>
    <t>Остановлен в ручную</t>
  </si>
  <si>
    <t>Течь дизельного масла через сапун ДВС</t>
  </si>
  <si>
    <t>29.01.2021 08:30</t>
  </si>
  <si>
    <t>Отсутствие показаний параметров работы ДВС на ПУ.
Выполнена перезагрузка ПУ, дефект устранен.</t>
  </si>
  <si>
    <t>1270,1160,2680, 1150,1060.</t>
  </si>
  <si>
    <t>29.01.2021 19:11</t>
  </si>
  <si>
    <t>Автоматический останов ДВС на ПУ ошибки 1270,1160,2680,1150,1060.</t>
  </si>
  <si>
    <t>за период с 00:00 01.01.21 до 00:00 01.02.21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</si>
  <si>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</si>
  <si>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Березовский район</t>
  </si>
  <si>
    <t>Березовский р-н, п.Кимкьяксуй</t>
  </si>
  <si>
    <t>19.01.2021 10:55</t>
  </si>
  <si>
    <t>19.01.2021 11:15</t>
  </si>
  <si>
    <t>Течь дизельного масла в районе щупа ДВС по причине перемерзания системы отвода картерных газов ДВС.</t>
  </si>
  <si>
    <t>1ДГА(1000), 4ДГА(1000), 5ДГА(823)</t>
  </si>
  <si>
    <t>1ДГА(1000) ошибка №261, 4ДГА(1000) №1452 "аварийный останов", 5ДГА(823) №313.</t>
  </si>
  <si>
    <t>22.01.2021 05:55</t>
  </si>
  <si>
    <t>22.01.2021 06:20</t>
  </si>
  <si>
    <t>Останов 4ДГА по ошибке №1452 "аварийный останов". Останов 1 и 5ДГА по перегрузу.</t>
  </si>
  <si>
    <t>Белоярский район</t>
  </si>
  <si>
    <t>1ДГА(28)</t>
  </si>
  <si>
    <t>15.01.2021 16:10</t>
  </si>
  <si>
    <t>15.01.2021 16:20</t>
  </si>
  <si>
    <t>Заклинил подшипник задней крышки СГ, косание ротора об статор, следы изоляции на внутренних стенках СГ, запах гари.</t>
  </si>
  <si>
    <t>САЗ - №2560-"Неиспр. РЧВ", №2680-"Неиспр.РН", №7610-"EIC Высок.темп.ОЖ 1".</t>
  </si>
  <si>
    <t>22.01.2021 19:22</t>
  </si>
  <si>
    <t>22.01.2021 19:30</t>
  </si>
  <si>
    <t>Технологический отказ 3ДГА, запах гари со стороны СГ</t>
  </si>
  <si>
    <t>Ошибки на ПУ:"1520,1530"</t>
  </si>
  <si>
    <t>23.01.2021 08:42</t>
  </si>
  <si>
    <t>Выход из строя корректора напряжения</t>
  </si>
  <si>
    <t>ВЛ-0,4кВ ф.№2 "Береговая" от ДЭС</t>
  </si>
  <si>
    <t xml:space="preserve">Отключен вручную </t>
  </si>
  <si>
    <t>Отсутствие резерва ДГА</t>
  </si>
  <si>
    <t>Октябрьский район</t>
  </si>
  <si>
    <t>Кондинский район</t>
  </si>
  <si>
    <t>Кондинский р-н, п.Шугур</t>
  </si>
  <si>
    <t>1 ДГА(400)</t>
  </si>
  <si>
    <t>17.01.2021 22:50</t>
  </si>
  <si>
    <t>17.01.2021 22:52</t>
  </si>
  <si>
    <t>Залипание контактов АВ СГ</t>
  </si>
  <si>
    <t>17.01.2021 22:53</t>
  </si>
  <si>
    <t>17.01.2021 22:55</t>
  </si>
  <si>
    <t>4 ДГА(240)</t>
  </si>
  <si>
    <t>18.01.2021 00:40</t>
  </si>
  <si>
    <t>18.01.2021 00:42</t>
  </si>
  <si>
    <t>Посторонний шум (скрежет), течь дизельного масла в раоне соединения ДВС с СГ.</t>
  </si>
  <si>
    <t>22.01.2021 08:45</t>
  </si>
  <si>
    <t>22.01.2021 08:50</t>
  </si>
  <si>
    <t>Обрыв шланга с обратки подачи топлива</t>
  </si>
  <si>
    <t>Остановлен вручную. Ошибки на ПУ №1160, №2630 - "неисправность разгрузки", УР-2</t>
  </si>
  <si>
    <t>22.01.2021 11:25</t>
  </si>
  <si>
    <t>22.01.2021 11:30</t>
  </si>
  <si>
    <t>Плавание оборотов при работе под нагрузкой</t>
  </si>
  <si>
    <t>Нижневартовский район</t>
  </si>
  <si>
    <t>4 ДГА (500)</t>
  </si>
  <si>
    <t>На ПУ ошибка "неисправность связи"</t>
  </si>
  <si>
    <t>06.01.2021 19:55</t>
  </si>
  <si>
    <t>06.01.2021 20:03</t>
  </si>
  <si>
    <t>Ханты-Мансийский район</t>
  </si>
  <si>
    <t>САЗ - останов по низкому давлению ДМ</t>
  </si>
  <si>
    <t>02.01.2021 17:44</t>
  </si>
  <si>
    <t>02.01.2021 17:47</t>
  </si>
  <si>
    <t>Самопроизвольние ослабление резьбового соединения масляного фильтра ДВС.</t>
  </si>
  <si>
    <t>3 ДГА (600)</t>
  </si>
  <si>
    <t>"Высокая t ОЖ ДВС"</t>
  </si>
  <si>
    <t>06.01.2021 10:30</t>
  </si>
  <si>
    <t>06.01.2021 10:35</t>
  </si>
  <si>
    <t>Плохой контакт датчика t ОЖ и вторичных цепей</t>
  </si>
  <si>
    <t>Ханты-Мансийский 
р-н, п.Кедровый</t>
  </si>
  <si>
    <t>САЗ</t>
  </si>
  <si>
    <t>09.01.2021 01:32</t>
  </si>
  <si>
    <t>Неисправность топливного насоса расходной ёмкости 2ДГА, на 4ДГА неисправность диодного моста</t>
  </si>
  <si>
    <t>ТП-3(18-5029), ТП-4(18-5030), ТП-5(18-5031), ТП-9(18-5035)</t>
  </si>
  <si>
    <t>Отключен вручную</t>
  </si>
  <si>
    <t>09.01.2021 03:35</t>
  </si>
  <si>
    <t>ТП№3 (18-5029)</t>
  </si>
  <si>
    <t>Ступенчатая загрузка ДЭС</t>
  </si>
  <si>
    <t>на ПУ Ан. Вход 48 2</t>
  </si>
  <si>
    <t>24.01.2021 11:58</t>
  </si>
  <si>
    <t>24.01.2021 12:08</t>
  </si>
  <si>
    <t>Течь ОЖ, в следствии выхода из строя насоса ситемы охлаждения ДВС</t>
  </si>
  <si>
    <t>на ПУ
7580, 7590</t>
  </si>
  <si>
    <t>01.01.2021  09:00</t>
  </si>
  <si>
    <t>Плохой контакт вторичных цепей, некоректная работа датчика ДМ ДВС.</t>
  </si>
  <si>
    <t>Ханты-Мансийский р-н, д.Согом</t>
  </si>
  <si>
    <t>на ПУ –
 «ВАРТ.Т.К 1-3 клап», «ВАРТ.Т.К 2-вент»</t>
  </si>
  <si>
    <t>05.01.2021  23:58</t>
  </si>
  <si>
    <t xml:space="preserve">Самомпроизвольный выход из параллельной работы, на ПУ – «ВАРТ.Т.К 1-3 клап», «ВАРТ.Т.К 2-вент». Некорректная работа трёхходового клапана технологического контура охлаждения кулера. </t>
  </si>
  <si>
    <t>Березовский р-н, п.Сосьва</t>
  </si>
  <si>
    <t>06.01.2021  01:35</t>
  </si>
  <si>
    <t>Обрыв ремня привода вентилятора системы охлаждения ДВС.</t>
  </si>
  <si>
    <t>06.01.2021  14:00</t>
  </si>
  <si>
    <t>Некорректная работа трёхходового клапана контура охлаждения кулера</t>
  </si>
  <si>
    <t>06.01.2021  10:50</t>
  </si>
  <si>
    <t xml:space="preserve">Течь дизельного масла через трещину в поддоне картера ДВС. </t>
  </si>
  <si>
    <t>06.01.2021  11:55</t>
  </si>
  <si>
    <t>Течь дизельного масла с маслянного канала 1-го цилиндра</t>
  </si>
  <si>
    <t>Белоярский р-н, д.Ванзеват</t>
  </si>
  <si>
    <t>остановлен в ручную</t>
  </si>
  <si>
    <t>11.01.2021 02:00</t>
  </si>
  <si>
    <t>Отрицательные показания реактивной мощности  Q=-15кВар.</t>
  </si>
  <si>
    <t>18.01.2021  08:00</t>
  </si>
  <si>
    <t>Лопнули хомуты на патрубках входа и выхода турбины ДВС</t>
  </si>
  <si>
    <t>Плавание оборотов, нестабильная работа ДВС</t>
  </si>
  <si>
    <t>23.01.2021 18:10</t>
  </si>
  <si>
    <t>Высокая температура масла ДВС = 105 градусов</t>
  </si>
  <si>
    <t>25.01.2021 03:30</t>
  </si>
  <si>
    <t>Лопнул топливный шланг (обратка)</t>
  </si>
  <si>
    <t>Технологические отказы Январь 2021</t>
  </si>
  <si>
    <t>Технологические отказы Январь 2020</t>
  </si>
  <si>
    <t>Январь 2021
кВт*ч</t>
  </si>
  <si>
    <t>Январь 2020
кВт*ч</t>
  </si>
  <si>
    <t>Суммарное время ограничения -</t>
  </si>
  <si>
    <t>Январь 2021
ч</t>
  </si>
  <si>
    <t>Январь 2020
ч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</si>
  <si>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</si>
  <si>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</si>
  <si>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Причина отключения (первичная оценка)</t>
  </si>
  <si>
    <t>Классификация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</si>
  <si>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</si>
  <si>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</si>
  <si>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</si>
  <si>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</si>
  <si>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</si>
  <si>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</si>
  <si>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</si>
  <si>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</si>
  <si>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</si>
  <si>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</si>
  <si>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</si>
  <si>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</si>
  <si>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</si>
  <si>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</si>
  <si>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</si>
  <si>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</si>
  <si>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</si>
  <si>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</si>
  <si>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</si>
  <si>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</si>
  <si>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</si>
  <si>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Износ оборудования</t>
  </si>
  <si>
    <t>Требуется замена датчика давления масла и датчика атмосферного давления находящиеся на одной цепи питании. Закупка запланирован посредством торгов во 2 квартале.</t>
  </si>
  <si>
    <t>Требуется замена трехходового клапана технологического контура охлаждения интеркуллера. Закупка запланирован посредством торгов во 2 квартале.</t>
  </si>
  <si>
    <t>Выполнена замена приводного ремня</t>
  </si>
  <si>
    <t>Выполнена замена крышки картера</t>
  </si>
  <si>
    <t>Выполнена замена вышедших из строя уплотнений</t>
  </si>
  <si>
    <t xml:space="preserve">Не оригинальнный коректор напряженя </t>
  </si>
  <si>
    <t>Выполнена замена хомутов</t>
  </si>
  <si>
    <t xml:space="preserve">В результате резкого скачка нагрузки резко возрасла температура охлаждающей жидкости и масла из за чего появились задиры в цилиндро-поршневой группе. </t>
  </si>
  <si>
    <t>Выполнена замена</t>
  </si>
  <si>
    <t>Дефект изготовления</t>
  </si>
  <si>
    <t>В результате того, что лопнула пружина на  выпускном клапане ГБЦ, четвертого цилиндра, клапан рассухарился и упал в цилиндр, что привело к выходу из строя цилиндра, поршня,  гбц . До персонала ДЭС где установлены ДВС производства ЯМЗ доведена информация о необходимости регулировки зазорв клапанов каждые 1000м/ч, это должно позволить выявлять ращрушения ГБЦ на раннем этапе.</t>
  </si>
  <si>
    <t>Необходим капитальный ремонт ЩУ</t>
  </si>
  <si>
    <t>В результате резкого скачка нагрузки резко возрасла температура охлаждающей жидкости из за чего появились задиры в целиндро поршневой группе. Производится замена поврежденных деталей.</t>
  </si>
  <si>
    <t>Выполнена замена корректора напряжения</t>
  </si>
  <si>
    <t xml:space="preserve">Система вентиляции картерных газов открытого типа, отвод осуществляется через резиновый дюрит на улицу. В следствие низких температур произошло перемерзание резинового дюрита. </t>
  </si>
  <si>
    <t>Выполнена замена дюритрового дюрита с металлической оплеткой на дюрит без металлической оплетки для уменьшения промерзания и возможности пережимания дюрита для разрушения скоплений конденсата</t>
  </si>
  <si>
    <t xml:space="preserve">из за обломов контактов в штекере ДГА№4 остановилась по аварийному останову, в следствие чего остановились ДГА 1 и 5 </t>
  </si>
  <si>
    <t>Замена силового генератора.</t>
  </si>
  <si>
    <t>Неоригинальный корректор напряжения</t>
  </si>
  <si>
    <t>Замена коректора напряжения и настройка</t>
  </si>
  <si>
    <t>На АВ-0,4 грелись контакты. Следствие этого образовался нагар на клемных контактах автоматического выключателя</t>
  </si>
  <si>
    <t>В результате того, что лопнула пружина на  выпускном клапане ГБЦ, четвертого цилиндра, клапан рассухарился и упал в цилиндр, что привело к выходу из строя цилиндра , поршня,  гбц.</t>
  </si>
  <si>
    <t>Произведена замены неисправных деталей</t>
  </si>
  <si>
    <t>В реззультате выхода из строя 4 цилиндра, осколками клапана был поврежден турбокомпрессор</t>
  </si>
  <si>
    <t>Наведенное напряжение на цепях управления</t>
  </si>
  <si>
    <t>В штатной косе "Volvo" отсуствует экран на CanBus шине. Это приводит к наводящим помехам.</t>
  </si>
  <si>
    <t>Местным персоналом были выполнены рекомендации по временнному устранению неисправности. В дальнейшем кабель будет заменен на соответсвующий нормам цыфровой передачи данных.</t>
  </si>
  <si>
    <t>В период перехода в АО "Юграэнерго" приобретения ТМЦ через рамочные догоговора, на ДЭС отсутствовали оригинальные фильтра, в целях решения вопроса  были подобраны фильтра от Cummins, но как в последствие выявилось при эксплуатации иногда происходило самопроизвольное откручивание.</t>
  </si>
  <si>
    <t>Неоригинальные фильтрующие элементы израсходованны. Через торги ДЭС обеспечна оригинальными запасными частями для ТО</t>
  </si>
  <si>
    <t>Жгут провод подвергается воздействию высоких температур.</t>
  </si>
  <si>
    <t>Запланировано защита жгутов проводо дополнительным теплоизоляционным материалом.</t>
  </si>
  <si>
    <t>Износ оборудования и ошибка персонала</t>
  </si>
  <si>
    <t>Проведен инструктаж персонала ДЭС</t>
  </si>
  <si>
    <t>Выполнена замена неисправных деталей</t>
  </si>
  <si>
    <t>ДВС</t>
  </si>
  <si>
    <t>АСУ</t>
  </si>
  <si>
    <t>СГ</t>
  </si>
  <si>
    <t>Ошибка персонала</t>
  </si>
  <si>
    <t>Код 8 (Прочие)</t>
  </si>
  <si>
    <t>Код 9 (Износ оборудования)</t>
  </si>
  <si>
    <t>В результате резкого скачка нагрузки превышающей номинал силового генератора  прозошло прокручивание опорного подшипника что в дальнейшем привело к повреждению обмоток силового генератора. (Перегруз)</t>
  </si>
  <si>
    <t>Увеличение мощностного ряда генерирующего оборудования с целью недопущения перегруза</t>
  </si>
  <si>
    <t>Код 2.1 (Дефект изготовления)</t>
  </si>
  <si>
    <t>Функциональные отказы Январь 2021</t>
  </si>
  <si>
    <t>ИТОГО: 14 отключений; 16 функциональных отказов</t>
  </si>
  <si>
    <t>Произведено восстановление шланга. Заменены хомуты.</t>
  </si>
  <si>
    <t xml:space="preserve">Код 1 - Ошибочные действия оперативного персонала </t>
  </si>
  <si>
    <t>Автоматические выключатели номиналом до 1000В закупаются ABB вместо Metasol.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</si>
</sst>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_(&quot;$&quot;* #,##0.00_);_(&quot;$&quot;* \(#,##0.00\);_(&quot;$&quot;* &quot;-&quot;??_);_(@_)"/>
    <numFmt numFmtId="166" formatCode="h:mm;@"/>
  </numFmts>
  <fonts count="5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605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0" fontId="18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9" fontId="2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5" fillId="0" borderId="0"/>
    <xf numFmtId="0" fontId="9" fillId="0" borderId="0"/>
    <xf numFmtId="0" fontId="36" fillId="0" borderId="0"/>
    <xf numFmtId="0" fontId="38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4" fillId="0" borderId="0"/>
    <xf numFmtId="0" fontId="19" fillId="0" borderId="0"/>
    <xf numFmtId="0" fontId="9" fillId="0" borderId="0"/>
  </cellStyleXfs>
  <cellXfs count="271">
    <xf numFmtId="0" fontId="0" fillId="0" borderId="0" xfId="0"/>
    <xf numFmtId="49" fontId="13" fillId="0" borderId="21" xfId="344" applyNumberFormat="1" applyFont="1" applyFill="1" applyBorder="1" applyAlignment="1">
      <alignment horizontal="center" vertical="center" wrapText="1"/>
    </xf>
    <xf numFmtId="0" fontId="13" fillId="0" borderId="21" xfId="344" applyFont="1" applyFill="1" applyBorder="1" applyAlignment="1">
      <alignment horizontal="center" vertical="center" wrapText="1"/>
    </xf>
    <xf numFmtId="0" fontId="15" fillId="0" borderId="6" xfId="363" applyFont="1" applyFill="1" applyBorder="1" applyAlignment="1">
      <alignment horizontal="center" vertical="center" wrapText="1"/>
    </xf>
    <xf numFmtId="0" fontId="42" fillId="0" borderId="11" xfId="363" applyFont="1" applyFill="1" applyBorder="1" applyAlignment="1">
      <alignment horizontal="center" vertical="center" wrapText="1"/>
    </xf>
    <xf numFmtId="0" fontId="44" fillId="0" borderId="12" xfId="363" applyFont="1" applyFill="1" applyBorder="1" applyAlignment="1">
      <alignment horizontal="center" vertical="center" wrapText="1"/>
    </xf>
    <xf numFmtId="0" fontId="42" fillId="0" borderId="11" xfId="363" applyNumberFormat="1" applyFont="1" applyFill="1" applyBorder="1" applyAlignment="1">
      <alignment horizontal="center" vertical="center" wrapText="1"/>
    </xf>
    <xf numFmtId="0" fontId="44" fillId="0" borderId="13" xfId="363" applyFont="1" applyFill="1" applyBorder="1" applyAlignment="1">
      <alignment horizontal="center" vertical="center" wrapText="1"/>
    </xf>
    <xf numFmtId="0" fontId="42" fillId="0" borderId="12" xfId="363" applyFont="1" applyFill="1" applyBorder="1" applyAlignment="1">
      <alignment horizontal="center" vertical="center" wrapText="1"/>
    </xf>
    <xf numFmtId="49" fontId="42" fillId="0" borderId="9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37" fillId="0" borderId="21" xfId="344" applyFont="1" applyFill="1" applyBorder="1" applyAlignment="1">
      <alignment horizontal="center" vertical="center" wrapText="1"/>
    </xf>
    <xf numFmtId="49" fontId="42" fillId="0" borderId="12" xfId="363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1" fontId="23" fillId="0" borderId="5" xfId="0" applyNumberFormat="1" applyFont="1" applyFill="1" applyBorder="1" applyAlignment="1">
      <alignment horizontal="center" vertical="center" wrapText="1"/>
    </xf>
    <xf numFmtId="49" fontId="13" fillId="0" borderId="27" xfId="344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20" fontId="23" fillId="0" borderId="5" xfId="0" applyNumberFormat="1" applyFont="1" applyFill="1" applyBorder="1" applyAlignment="1">
      <alignment horizontal="center" vertical="center" wrapText="1"/>
    </xf>
    <xf numFmtId="49" fontId="10" fillId="0" borderId="5" xfId="344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6" fontId="40" fillId="0" borderId="0" xfId="363" applyNumberFormat="1" applyFont="1" applyFill="1" applyBorder="1" applyAlignment="1">
      <alignment horizontal="center" wrapText="1"/>
    </xf>
    <xf numFmtId="0" fontId="40" fillId="0" borderId="0" xfId="363" applyNumberFormat="1" applyFont="1" applyFill="1" applyBorder="1" applyAlignment="1">
      <alignment horizontal="center" wrapText="1"/>
    </xf>
    <xf numFmtId="0" fontId="23" fillId="0" borderId="0" xfId="363" applyFont="1" applyFill="1" applyBorder="1" applyAlignment="1">
      <alignment horizontal="center" vertical="center" wrapText="1"/>
    </xf>
    <xf numFmtId="20" fontId="10" fillId="2" borderId="5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0" fontId="23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20" fontId="23" fillId="0" borderId="27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6" fontId="23" fillId="0" borderId="4" xfId="363" applyNumberFormat="1" applyFont="1" applyFill="1" applyBorder="1" applyAlignment="1">
      <alignment horizontal="center" vertical="center" wrapText="1"/>
    </xf>
    <xf numFmtId="1" fontId="23" fillId="0" borderId="4" xfId="363" applyNumberFormat="1" applyFont="1" applyFill="1" applyBorder="1" applyAlignment="1">
      <alignment horizontal="center" vertical="center" wrapText="1"/>
    </xf>
    <xf numFmtId="0" fontId="23" fillId="0" borderId="2" xfId="363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horizontal="center" vertical="center" wrapText="1"/>
    </xf>
    <xf numFmtId="0" fontId="56" fillId="0" borderId="33" xfId="363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12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0" fontId="11" fillId="4" borderId="0" xfId="363" applyFont="1" applyFill="1" applyBorder="1" applyAlignment="1">
      <alignment horizontal="center" vertical="center" wrapText="1"/>
    </xf>
    <xf numFmtId="166" fontId="23" fillId="0" borderId="0" xfId="363" applyNumberFormat="1" applyFont="1" applyFill="1" applyBorder="1" applyAlignment="1">
      <alignment horizontal="center" vertical="center" wrapText="1"/>
    </xf>
    <xf numFmtId="0" fontId="13" fillId="0" borderId="30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0" fontId="39" fillId="0" borderId="0" xfId="363" applyFont="1" applyFill="1" applyBorder="1" applyAlignment="1">
      <alignment horizontal="center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0" fontId="11" fillId="0" borderId="0" xfId="73" applyFont="1" applyFill="1" applyBorder="1" applyAlignment="1">
      <alignment horizontal="center" vertical="center" wrapText="1"/>
    </xf>
    <xf numFmtId="0" fontId="21" fillId="4" borderId="0" xfId="73" applyFont="1" applyFill="1" applyBorder="1" applyAlignment="1">
      <alignment horizontal="center" vertical="center" wrapText="1"/>
    </xf>
    <xf numFmtId="0" fontId="55" fillId="0" borderId="0" xfId="73" applyNumberFormat="1" applyFont="1" applyFill="1" applyBorder="1" applyAlignment="1">
      <alignment horizontal="center" vertical="center" wrapText="1"/>
    </xf>
    <xf numFmtId="2" fontId="55" fillId="0" borderId="0" xfId="73" applyNumberFormat="1" applyFont="1" applyFill="1" applyBorder="1" applyAlignment="1">
      <alignment horizontal="center" vertical="center" wrapText="1"/>
    </xf>
    <xf numFmtId="166" fontId="39" fillId="0" borderId="0" xfId="363" applyNumberFormat="1" applyFont="1" applyFill="1" applyBorder="1" applyAlignment="1">
      <alignment wrapText="1"/>
    </xf>
    <xf numFmtId="0" fontId="44" fillId="0" borderId="26" xfId="363" applyFont="1" applyFill="1" applyBorder="1" applyAlignment="1">
      <alignment horizontal="center" vertical="center" wrapText="1"/>
    </xf>
    <xf numFmtId="0" fontId="55" fillId="0" borderId="0" xfId="73" applyFont="1" applyFill="1" applyBorder="1" applyAlignment="1">
      <alignment horizontal="center" vertical="center" wrapText="1"/>
    </xf>
    <xf numFmtId="0" fontId="42" fillId="0" borderId="14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0" fontId="42" fillId="0" borderId="15" xfId="363" applyFont="1" applyFill="1" applyBorder="1" applyAlignment="1">
      <alignment horizontal="center" vertical="center" wrapText="1"/>
    </xf>
    <xf numFmtId="49" fontId="42" fillId="0" borderId="15" xfId="363" applyNumberFormat="1" applyFont="1" applyFill="1" applyBorder="1" applyAlignment="1">
      <alignment horizontal="center" vertical="center" wrapText="1"/>
    </xf>
    <xf numFmtId="49" fontId="42" fillId="0" borderId="32" xfId="363" applyNumberFormat="1" applyFont="1" applyFill="1" applyBorder="1" applyAlignment="1">
      <alignment horizontal="center" vertical="center" wrapText="1"/>
    </xf>
    <xf numFmtId="0" fontId="44" fillId="0" borderId="15" xfId="36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" fontId="42" fillId="0" borderId="13" xfId="363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" fontId="42" fillId="0" borderId="31" xfId="363" applyNumberFormat="1" applyFont="1" applyFill="1" applyBorder="1" applyAlignment="1">
      <alignment horizontal="center" vertical="center" wrapText="1"/>
    </xf>
    <xf numFmtId="1" fontId="42" fillId="0" borderId="20" xfId="363" applyNumberFormat="1" applyFont="1" applyFill="1" applyBorder="1" applyAlignment="1">
      <alignment horizontal="center" vertical="center" wrapText="1"/>
    </xf>
    <xf numFmtId="1" fontId="42" fillId="0" borderId="10" xfId="363" applyNumberFormat="1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49" fontId="23" fillId="0" borderId="5" xfId="363" applyNumberFormat="1" applyFont="1" applyFill="1" applyBorder="1" applyAlignment="1">
      <alignment horizontal="center" wrapText="1"/>
    </xf>
    <xf numFmtId="164" fontId="23" fillId="0" borderId="5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164" fontId="10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6" fontId="23" fillId="4" borderId="0" xfId="363" applyNumberFormat="1" applyFont="1" applyFill="1" applyBorder="1" applyAlignment="1">
      <alignment horizontal="center" vertical="center" wrapText="1"/>
    </xf>
    <xf numFmtId="49" fontId="10" fillId="0" borderId="1" xfId="363" applyNumberFormat="1" applyFont="1" applyFill="1" applyBorder="1" applyAlignment="1">
      <alignment horizontal="center" wrapText="1"/>
    </xf>
    <xf numFmtId="166" fontId="23" fillId="0" borderId="5" xfId="363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3" fillId="0" borderId="21" xfId="344" applyNumberFormat="1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20" fontId="23" fillId="2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3" fillId="0" borderId="5" xfId="344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344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27" xfId="363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1" xfId="363" applyFont="1" applyFill="1" applyBorder="1" applyAlignment="1">
      <alignment horizontal="center" vertical="center" wrapText="1"/>
    </xf>
    <xf numFmtId="0" fontId="23" fillId="0" borderId="5" xfId="363" applyFont="1" applyFill="1" applyBorder="1" applyAlignment="1">
      <alignment horizontal="center" vertical="center" wrapText="1"/>
    </xf>
    <xf numFmtId="166" fontId="23" fillId="0" borderId="5" xfId="363" applyNumberFormat="1" applyFont="1" applyFill="1" applyBorder="1" applyAlignment="1">
      <alignment horizontal="center" vertical="center" wrapText="1"/>
    </xf>
    <xf numFmtId="0" fontId="23" fillId="0" borderId="23" xfId="363" applyFont="1" applyFill="1" applyBorder="1" applyAlignment="1">
      <alignment horizontal="center" vertical="center" wrapText="1"/>
    </xf>
    <xf numFmtId="0" fontId="23" fillId="0" borderId="24" xfId="363" applyFont="1" applyFill="1" applyBorder="1" applyAlignment="1">
      <alignment horizontal="center" vertical="center" wrapText="1"/>
    </xf>
    <xf numFmtId="0" fontId="23" fillId="0" borderId="28" xfId="363" applyFont="1" applyFill="1" applyBorder="1" applyAlignment="1">
      <alignment horizontal="center" vertical="center" wrapText="1"/>
    </xf>
    <xf numFmtId="0" fontId="23" fillId="0" borderId="22" xfId="363" applyFont="1" applyFill="1" applyBorder="1" applyAlignment="1">
      <alignment horizontal="center" vertical="center" wrapText="1"/>
    </xf>
    <xf numFmtId="166" fontId="23" fillId="0" borderId="27" xfId="363" applyNumberFormat="1" applyFont="1" applyFill="1" applyBorder="1" applyAlignment="1">
      <alignment horizontal="center" vertical="center" wrapText="1"/>
    </xf>
    <xf numFmtId="164" fontId="23" fillId="0" borderId="27" xfId="363" applyNumberFormat="1" applyFont="1" applyFill="1" applyBorder="1" applyAlignment="1">
      <alignment horizontal="center" vertical="center" wrapText="1"/>
    </xf>
    <xf numFmtId="0" fontId="56" fillId="0" borderId="27" xfId="363" applyFont="1" applyFill="1" applyBorder="1" applyAlignment="1">
      <alignment horizontal="center" vertical="center" wrapText="1"/>
    </xf>
    <xf numFmtId="0" fontId="39" fillId="0" borderId="28" xfId="363" applyFont="1" applyFill="1" applyBorder="1" applyAlignment="1">
      <alignment wrapText="1"/>
    </xf>
    <xf numFmtId="1" fontId="23" fillId="0" borderId="27" xfId="363" applyNumberFormat="1" applyFont="1" applyFill="1" applyBorder="1" applyAlignment="1">
      <alignment horizontal="center" vertical="center" wrapText="1"/>
    </xf>
    <xf numFmtId="166" fontId="23" fillId="0" borderId="21" xfId="363" applyNumberFormat="1" applyFont="1" applyFill="1" applyBorder="1" applyAlignment="1">
      <alignment horizontal="center" vertical="center" wrapText="1"/>
    </xf>
    <xf numFmtId="1" fontId="23" fillId="0" borderId="21" xfId="363" applyNumberFormat="1" applyFont="1" applyFill="1" applyBorder="1" applyAlignment="1">
      <alignment horizontal="center" vertical="center" wrapText="1"/>
    </xf>
    <xf numFmtId="0" fontId="56" fillId="0" borderId="21" xfId="363" applyFont="1" applyFill="1" applyBorder="1" applyAlignment="1">
      <alignment horizontal="center" vertical="center" wrapText="1"/>
    </xf>
    <xf numFmtId="1" fontId="23" fillId="0" borderId="5" xfId="363" applyNumberFormat="1" applyFont="1" applyFill="1" applyBorder="1" applyAlignment="1">
      <alignment horizontal="center" vertical="center" wrapText="1"/>
    </xf>
    <xf numFmtId="0" fontId="56" fillId="0" borderId="5" xfId="363" applyFont="1" applyFill="1" applyBorder="1" applyAlignment="1">
      <alignment horizontal="center" vertical="center" wrapText="1"/>
    </xf>
    <xf numFmtId="0" fontId="56" fillId="0" borderId="27" xfId="363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49" fillId="0" borderId="35" xfId="73" applyFont="1" applyFill="1" applyBorder="1" applyAlignment="1">
      <alignment horizontal="center" vertical="center" wrapText="1"/>
    </xf>
    <xf numFmtId="0" fontId="49" fillId="4" borderId="36" xfId="73" applyFont="1" applyFill="1" applyBorder="1" applyAlignment="1">
      <alignment horizontal="center" vertical="center" wrapText="1"/>
    </xf>
    <xf numFmtId="0" fontId="49" fillId="4" borderId="37" xfId="73" applyFont="1" applyFill="1" applyBorder="1" applyAlignment="1">
      <alignment horizontal="center" vertical="center" wrapText="1"/>
    </xf>
    <xf numFmtId="0" fontId="55" fillId="0" borderId="29" xfId="73" applyNumberFormat="1" applyFont="1" applyFill="1" applyBorder="1" applyAlignment="1">
      <alignment horizontal="center" vertical="center" wrapText="1"/>
    </xf>
    <xf numFmtId="0" fontId="55" fillId="0" borderId="21" xfId="73" applyFont="1" applyFill="1" applyBorder="1" applyAlignment="1">
      <alignment vertical="center" wrapText="1"/>
    </xf>
    <xf numFmtId="0" fontId="55" fillId="0" borderId="22" xfId="73" applyFont="1" applyFill="1" applyBorder="1" applyAlignment="1">
      <alignment horizontal="center" vertical="center" wrapText="1"/>
    </xf>
    <xf numFmtId="0" fontId="55" fillId="0" borderId="25" xfId="73" applyNumberFormat="1" applyFont="1" applyFill="1" applyBorder="1" applyAlignment="1">
      <alignment horizontal="center" vertical="center" wrapText="1"/>
    </xf>
    <xf numFmtId="0" fontId="55" fillId="0" borderId="5" xfId="73" applyFont="1" applyFill="1" applyBorder="1" applyAlignment="1">
      <alignment vertical="center" wrapText="1"/>
    </xf>
    <xf numFmtId="0" fontId="55" fillId="0" borderId="23" xfId="73" applyFont="1" applyFill="1" applyBorder="1" applyAlignment="1">
      <alignment horizontal="center" vertical="center" wrapText="1"/>
    </xf>
    <xf numFmtId="2" fontId="55" fillId="0" borderId="25" xfId="73" applyNumberFormat="1" applyFont="1" applyFill="1" applyBorder="1" applyAlignment="1">
      <alignment horizontal="center" vertical="center" wrapText="1"/>
    </xf>
    <xf numFmtId="0" fontId="55" fillId="0" borderId="25" xfId="73" applyFont="1" applyFill="1" applyBorder="1" applyAlignment="1">
      <alignment horizontal="center" vertical="center" wrapText="1"/>
    </xf>
    <xf numFmtId="0" fontId="55" fillId="0" borderId="24" xfId="73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wrapText="1"/>
    </xf>
    <xf numFmtId="0" fontId="55" fillId="0" borderId="0" xfId="73" applyFont="1" applyFill="1" applyBorder="1" applyAlignment="1">
      <alignment horizontal="right" vertical="center" wrapText="1"/>
    </xf>
    <xf numFmtId="0" fontId="55" fillId="0" borderId="20" xfId="73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1" xfId="363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20" fontId="23" fillId="8" borderId="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49" fontId="13" fillId="11" borderId="5" xfId="344" applyNumberFormat="1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20" fontId="23" fillId="11" borderId="5" xfId="0" applyNumberFormat="1" applyFont="1" applyFill="1" applyBorder="1" applyAlignment="1">
      <alignment horizontal="center" vertical="center" wrapText="1"/>
    </xf>
    <xf numFmtId="1" fontId="23" fillId="11" borderId="5" xfId="0" applyNumberFormat="1" applyFont="1" applyFill="1" applyBorder="1" applyAlignment="1">
      <alignment horizontal="center" vertical="center" wrapText="1"/>
    </xf>
    <xf numFmtId="0" fontId="43" fillId="11" borderId="2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41" fillId="3" borderId="7" xfId="363" applyFont="1" applyFill="1" applyBorder="1" applyAlignment="1">
      <alignment horizontal="left" vertical="center" wrapText="1"/>
    </xf>
    <xf numFmtId="0" fontId="41" fillId="3" borderId="8" xfId="363" applyFont="1" applyFill="1" applyBorder="1" applyAlignment="1">
      <alignment horizontal="left" vertical="center" wrapText="1"/>
    </xf>
    <xf numFmtId="0" fontId="41" fillId="10" borderId="7" xfId="363" applyFont="1" applyFill="1" applyBorder="1" applyAlignment="1">
      <alignment horizontal="left" vertical="center" wrapText="1"/>
    </xf>
    <xf numFmtId="0" fontId="41" fillId="10" borderId="8" xfId="363" applyFont="1" applyFill="1" applyBorder="1" applyAlignment="1">
      <alignment horizontal="left" vertical="center" wrapText="1"/>
    </xf>
    <xf numFmtId="0" fontId="41" fillId="8" borderId="7" xfId="363" applyFont="1" applyFill="1" applyBorder="1" applyAlignment="1">
      <alignment horizontal="left" vertical="center" wrapText="1"/>
    </xf>
    <xf numFmtId="0" fontId="41" fillId="8" borderId="8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3" xfId="363" applyFont="1" applyFill="1" applyBorder="1" applyAlignment="1">
      <alignment horizontal="center" vertical="center" wrapText="1"/>
    </xf>
    <xf numFmtId="49" fontId="37" fillId="0" borderId="27" xfId="344" applyNumberFormat="1" applyFont="1" applyFill="1" applyBorder="1" applyAlignment="1">
      <alignment horizontal="center" vertical="center" wrapText="1"/>
    </xf>
    <xf numFmtId="20" fontId="23" fillId="2" borderId="27" xfId="0" applyNumberFormat="1" applyFont="1" applyFill="1" applyBorder="1" applyAlignment="1">
      <alignment horizontal="center" vertical="center" wrapText="1"/>
    </xf>
    <xf numFmtId="0" fontId="13" fillId="0" borderId="31" xfId="363" applyFont="1" applyFill="1" applyBorder="1" applyAlignment="1">
      <alignment horizontal="left" vertical="center" wrapText="1"/>
    </xf>
    <xf numFmtId="0" fontId="13" fillId="0" borderId="30" xfId="363" applyFont="1" applyFill="1" applyBorder="1" applyAlignment="1">
      <alignment horizontal="left" vertical="center" wrapText="1"/>
    </xf>
    <xf numFmtId="0" fontId="13" fillId="0" borderId="34" xfId="363" applyFont="1" applyFill="1" applyBorder="1" applyAlignment="1">
      <alignment horizontal="left" vertical="center" wrapText="1"/>
    </xf>
    <xf numFmtId="0" fontId="21" fillId="0" borderId="7" xfId="363" applyFont="1" applyFill="1" applyBorder="1" applyAlignment="1">
      <alignment horizontal="center" vertical="center" wrapText="1"/>
    </xf>
    <xf numFmtId="0" fontId="21" fillId="0" borderId="8" xfId="363" applyFont="1" applyFill="1" applyBorder="1" applyAlignment="1">
      <alignment horizontal="center" vertical="center" wrapText="1"/>
    </xf>
    <xf numFmtId="0" fontId="41" fillId="2" borderId="14" xfId="363" applyFont="1" applyFill="1" applyBorder="1" applyAlignment="1">
      <alignment horizontal="left" vertical="center" wrapText="1"/>
    </xf>
    <xf numFmtId="0" fontId="41" fillId="2" borderId="17" xfId="363" applyFont="1" applyFill="1" applyBorder="1" applyAlignment="1">
      <alignment horizontal="left" vertical="center" wrapText="1"/>
    </xf>
    <xf numFmtId="49" fontId="37" fillId="0" borderId="5" xfId="344" applyNumberFormat="1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49" fontId="14" fillId="0" borderId="5" xfId="344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3" xfId="363" applyNumberFormat="1" applyFont="1" applyFill="1" applyBorder="1" applyAlignment="1">
      <alignment horizontal="center" vertical="center" wrapText="1"/>
    </xf>
    <xf numFmtId="0" fontId="12" fillId="0" borderId="15" xfId="363" applyFont="1" applyFill="1" applyBorder="1" applyAlignment="1">
      <alignment horizontal="left" vertical="center" wrapText="1"/>
    </xf>
    <xf numFmtId="0" fontId="12" fillId="0" borderId="18" xfId="363" applyFont="1" applyFill="1" applyBorder="1" applyAlignment="1">
      <alignment horizontal="left" vertical="center" wrapText="1"/>
    </xf>
    <xf numFmtId="0" fontId="43" fillId="4" borderId="16" xfId="363" applyFont="1" applyFill="1" applyBorder="1" applyAlignment="1">
      <alignment horizontal="left" vertical="center" wrapText="1"/>
    </xf>
    <xf numFmtId="0" fontId="43" fillId="4" borderId="19" xfId="363" applyFont="1" applyFill="1" applyBorder="1" applyAlignment="1">
      <alignment horizontal="left" vertical="center" wrapText="1"/>
    </xf>
    <xf numFmtId="0" fontId="45" fillId="6" borderId="14" xfId="363" applyFont="1" applyFill="1" applyBorder="1" applyAlignment="1">
      <alignment horizontal="left" vertical="center" wrapText="1"/>
    </xf>
    <xf numFmtId="0" fontId="45" fillId="6" borderId="17" xfId="363" applyFont="1" applyFill="1" applyBorder="1" applyAlignment="1">
      <alignment horizontal="left" vertical="center" wrapText="1"/>
    </xf>
    <xf numFmtId="0" fontId="41" fillId="7" borderId="7" xfId="363" applyFont="1" applyFill="1" applyBorder="1" applyAlignment="1">
      <alignment horizontal="left" vertical="center" wrapText="1"/>
    </xf>
    <xf numFmtId="0" fontId="41" fillId="7" borderId="8" xfId="363" applyFont="1" applyFill="1" applyBorder="1" applyAlignment="1">
      <alignment horizontal="left" vertical="center" wrapText="1"/>
    </xf>
    <xf numFmtId="0" fontId="41" fillId="9" borderId="7" xfId="363" applyFont="1" applyFill="1" applyBorder="1" applyAlignment="1">
      <alignment horizontal="left" vertical="center" wrapText="1"/>
    </xf>
    <xf numFmtId="0" fontId="41" fillId="9" borderId="8" xfId="363" applyFont="1" applyFill="1" applyBorder="1" applyAlignment="1">
      <alignment horizontal="left" vertical="center" wrapText="1"/>
    </xf>
    <xf numFmtId="0" fontId="43" fillId="4" borderId="15" xfId="363" applyFont="1" applyFill="1" applyBorder="1" applyAlignment="1">
      <alignment horizontal="left" vertical="center" wrapText="1"/>
    </xf>
    <xf numFmtId="0" fontId="43" fillId="4" borderId="18" xfId="363" applyFont="1" applyFill="1" applyBorder="1" applyAlignment="1">
      <alignment horizontal="left" vertical="center" wrapText="1"/>
    </xf>
    <xf numFmtId="0" fontId="41" fillId="5" borderId="14" xfId="363" applyFont="1" applyFill="1" applyBorder="1" applyAlignment="1">
      <alignment horizontal="left" vertical="center" wrapText="1"/>
    </xf>
    <xf numFmtId="0" fontId="41" fillId="5" borderId="17" xfId="363" applyFont="1" applyFill="1" applyBorder="1" applyAlignment="1">
      <alignment horizontal="left" vertical="center" wrapText="1"/>
    </xf>
    <xf numFmtId="0" fontId="43" fillId="0" borderId="24" xfId="363" applyFont="1" applyFill="1" applyBorder="1" applyAlignment="1">
      <alignment horizontal="right" vertical="center" wrapText="1"/>
    </xf>
    <xf numFmtId="0" fontId="43" fillId="0" borderId="27" xfId="363" applyFont="1" applyFill="1" applyBorder="1" applyAlignment="1">
      <alignment horizontal="right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56" fillId="0" borderId="24" xfId="363" applyFont="1" applyFill="1" applyBorder="1" applyAlignment="1">
      <alignment horizontal="center" vertical="center" wrapText="1"/>
    </xf>
    <xf numFmtId="0" fontId="56" fillId="0" borderId="27" xfId="363" applyFont="1" applyFill="1" applyBorder="1" applyAlignment="1">
      <alignment horizontal="center" vertical="center" wrapText="1"/>
    </xf>
    <xf numFmtId="0" fontId="23" fillId="11" borderId="2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3" fillId="11" borderId="5" xfId="344" applyFont="1" applyFill="1" applyBorder="1" applyAlignment="1">
      <alignment horizontal="center" vertical="center" wrapText="1"/>
    </xf>
    <xf numFmtId="20" fontId="23" fillId="8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43" fillId="0" borderId="29" xfId="363" applyFont="1" applyFill="1" applyBorder="1" applyAlignment="1">
      <alignment horizontal="right" vertical="center" wrapText="1"/>
    </xf>
    <xf numFmtId="0" fontId="43" fillId="0" borderId="21" xfId="363" applyFont="1" applyFill="1" applyBorder="1" applyAlignment="1">
      <alignment horizontal="right" vertical="center" wrapText="1"/>
    </xf>
    <xf numFmtId="0" fontId="56" fillId="0" borderId="25" xfId="363" applyFont="1" applyFill="1" applyBorder="1" applyAlignment="1">
      <alignment horizontal="center" vertical="center" wrapText="1"/>
    </xf>
    <xf numFmtId="0" fontId="56" fillId="0" borderId="5" xfId="363" applyFont="1" applyFill="1" applyBorder="1" applyAlignment="1">
      <alignment horizontal="center" vertical="center" wrapText="1"/>
    </xf>
    <xf numFmtId="0" fontId="43" fillId="0" borderId="25" xfId="363" applyFont="1" applyFill="1" applyBorder="1" applyAlignment="1">
      <alignment horizontal="right" vertical="center" wrapText="1"/>
    </xf>
    <xf numFmtId="0" fontId="43" fillId="0" borderId="5" xfId="363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0" fontId="55" fillId="4" borderId="0" xfId="363" applyFont="1" applyFill="1" applyBorder="1" applyAlignment="1">
      <alignment horizontal="center" vertical="center" wrapText="1"/>
    </xf>
    <xf numFmtId="0" fontId="23" fillId="0" borderId="29" xfId="363" applyFont="1" applyFill="1" applyBorder="1" applyAlignment="1">
      <alignment horizontal="center" vertical="center" wrapText="1"/>
    </xf>
    <xf numFmtId="0" fontId="23" fillId="0" borderId="25" xfId="363" applyFont="1" applyFill="1" applyBorder="1" applyAlignment="1">
      <alignment horizontal="center" vertical="center" wrapText="1"/>
    </xf>
    <xf numFmtId="0" fontId="23" fillId="0" borderId="21" xfId="363" applyFont="1" applyFill="1" applyBorder="1" applyAlignment="1">
      <alignment horizontal="center" vertical="center" wrapText="1"/>
    </xf>
    <xf numFmtId="0" fontId="23" fillId="0" borderId="5" xfId="363" applyFont="1" applyFill="1" applyBorder="1" applyAlignment="1">
      <alignment horizontal="center" vertical="center" wrapText="1"/>
    </xf>
    <xf numFmtId="166" fontId="23" fillId="0" borderId="21" xfId="363" applyNumberFormat="1" applyFont="1" applyFill="1" applyBorder="1" applyAlignment="1">
      <alignment horizontal="center" vertical="center" wrapText="1"/>
    </xf>
    <xf numFmtId="166" fontId="23" fillId="0" borderId="5" xfId="363" applyNumberFormat="1" applyFont="1" applyFill="1" applyBorder="1" applyAlignment="1">
      <alignment horizontal="center" vertical="center" wrapText="1"/>
    </xf>
    <xf numFmtId="0" fontId="23" fillId="0" borderId="21" xfId="363" applyNumberFormat="1" applyFont="1" applyFill="1" applyBorder="1" applyAlignment="1">
      <alignment horizontal="center" vertical="center" wrapText="1"/>
    </xf>
    <xf numFmtId="0" fontId="23" fillId="0" borderId="5" xfId="363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2" xfId="363" applyFont="1" applyFill="1" applyBorder="1" applyAlignment="1">
      <alignment horizontal="center" vertical="center" wrapText="1"/>
    </xf>
    <xf numFmtId="0" fontId="23" fillId="0" borderId="23" xfId="363" applyFont="1" applyFill="1" applyBorder="1" applyAlignment="1">
      <alignment horizontal="center" vertical="center" wrapText="1"/>
    </xf>
    <xf numFmtId="0" fontId="23" fillId="0" borderId="21" xfId="13602" applyFont="1" applyFill="1" applyBorder="1" applyAlignment="1">
      <alignment horizontal="center" vertical="center" wrapText="1"/>
    </xf>
    <xf numFmtId="0" fontId="56" fillId="0" borderId="29" xfId="363" applyFont="1" applyFill="1" applyBorder="1" applyAlignment="1">
      <alignment horizontal="center" vertical="center" wrapText="1"/>
    </xf>
    <xf numFmtId="0" fontId="56" fillId="0" borderId="21" xfId="363" applyFont="1" applyFill="1" applyBorder="1" applyAlignment="1">
      <alignment horizontal="center" vertical="center" wrapText="1"/>
    </xf>
    <xf numFmtId="0" fontId="23" fillId="0" borderId="27" xfId="363" applyFont="1" applyFill="1" applyBorder="1" applyAlignment="1">
      <alignment horizontal="center" vertical="center" wrapText="1"/>
    </xf>
    <xf numFmtId="0" fontId="56" fillId="0" borderId="32" xfId="363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horizontal="center" vertical="center" wrapText="1"/>
    </xf>
    <xf numFmtId="0" fontId="56" fillId="0" borderId="33" xfId="363" applyFont="1" applyFill="1" applyBorder="1" applyAlignment="1">
      <alignment horizontal="center" vertical="center" wrapText="1"/>
    </xf>
    <xf numFmtId="0" fontId="43" fillId="0" borderId="32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3" xfId="363" applyFont="1" applyFill="1" applyBorder="1" applyAlignment="1">
      <alignment horizontal="right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1" xfId="13604" applyFont="1" applyFill="1" applyBorder="1" applyAlignment="1">
      <alignment horizontal="center" vertical="center" wrapText="1"/>
    </xf>
    <xf numFmtId="0" fontId="23" fillId="0" borderId="22" xfId="13604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</cellXfs>
  <cellStyles count="13605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view="pageBreakPreview" topLeftCell="A13" zoomScale="25" zoomScaleNormal="60" zoomScaleSheetLayoutView="25" workbookViewId="0">
      <selection activeCell="J13" sqref="J13"/>
    </sheetView>
  </sheetViews>
  <sheetFormatPr defaultRowHeight="12.75" x14ac:dyDescent="0.2"/>
  <cols>
    <col min="1" max="1" width="9.28515625" style="20" customWidth="1"/>
    <col min="2" max="2" width="32.7109375" style="20" customWidth="1"/>
    <col min="3" max="3" width="27.5703125" style="20" customWidth="1"/>
    <col min="4" max="4" width="36.42578125" style="20" customWidth="1"/>
    <col min="5" max="5" width="26.140625" style="20" customWidth="1"/>
    <col min="6" max="6" width="14" style="20" customWidth="1"/>
    <col min="7" max="7" width="15" style="20" customWidth="1"/>
    <col min="8" max="8" width="19.85546875" style="64" customWidth="1"/>
    <col min="9" max="9" width="27.85546875" style="78" customWidth="1"/>
    <col min="10" max="10" width="56.85546875" style="20" customWidth="1"/>
    <col min="11" max="11" width="46" style="20" customWidth="1"/>
    <col min="12" max="12" width="51.7109375" style="20" customWidth="1"/>
    <col min="13" max="13" width="55" style="20" bestFit="1" customWidth="1"/>
    <col min="14" max="14" width="23.5703125" style="20" customWidth="1"/>
    <col min="15" max="15" width="14.5703125" style="20" customWidth="1"/>
    <col min="16" max="16" width="28.42578125" style="20" customWidth="1"/>
    <col min="17" max="16384" width="9.140625" style="20"/>
  </cols>
  <sheetData>
    <row r="1" spans="1:16" ht="15.75" x14ac:dyDescent="0.25">
      <c r="B1" s="21"/>
      <c r="C1" s="21"/>
      <c r="D1" s="21"/>
      <c r="E1" s="21"/>
      <c r="F1" s="21"/>
      <c r="G1" s="22"/>
      <c r="H1" s="23"/>
      <c r="I1" s="24"/>
      <c r="J1" s="235"/>
      <c r="K1" s="235"/>
      <c r="L1" s="235"/>
      <c r="M1" s="235"/>
      <c r="N1" s="235"/>
      <c r="O1" s="235"/>
    </row>
    <row r="2" spans="1:16" ht="20.25" x14ac:dyDescent="0.3">
      <c r="A2" s="236" t="s">
        <v>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6" ht="20.25" x14ac:dyDescent="0.2">
      <c r="A3" s="237" t="s">
        <v>83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6" ht="21" thickBot="1" x14ac:dyDescent="0.25">
      <c r="A4" s="238" t="s">
        <v>84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6" ht="18.75" x14ac:dyDescent="0.2">
      <c r="A5" s="239" t="s">
        <v>8</v>
      </c>
      <c r="B5" s="241" t="s">
        <v>9</v>
      </c>
      <c r="C5" s="241" t="s">
        <v>10</v>
      </c>
      <c r="D5" s="241" t="s">
        <v>11</v>
      </c>
      <c r="E5" s="241" t="s">
        <v>12</v>
      </c>
      <c r="F5" s="241" t="s">
        <v>13</v>
      </c>
      <c r="G5" s="241"/>
      <c r="H5" s="243" t="s">
        <v>14</v>
      </c>
      <c r="I5" s="245" t="s">
        <v>15</v>
      </c>
      <c r="J5" s="241" t="s">
        <v>194</v>
      </c>
      <c r="K5" s="241" t="s">
        <v>192</v>
      </c>
      <c r="L5" s="241" t="s">
        <v>193</v>
      </c>
      <c r="M5" s="217" t="s">
        <v>67</v>
      </c>
      <c r="N5" s="241" t="s">
        <v>68</v>
      </c>
      <c r="O5" s="241" t="s">
        <v>16</v>
      </c>
      <c r="P5" s="248" t="s">
        <v>195</v>
      </c>
    </row>
    <row r="6" spans="1:16" ht="31.5" customHeight="1" x14ac:dyDescent="0.2">
      <c r="A6" s="240"/>
      <c r="B6" s="242"/>
      <c r="C6" s="242"/>
      <c r="D6" s="242"/>
      <c r="E6" s="242"/>
      <c r="F6" s="122" t="s">
        <v>17</v>
      </c>
      <c r="G6" s="122" t="s">
        <v>18</v>
      </c>
      <c r="H6" s="244"/>
      <c r="I6" s="246"/>
      <c r="J6" s="242"/>
      <c r="K6" s="242"/>
      <c r="L6" s="242"/>
      <c r="M6" s="224"/>
      <c r="N6" s="242"/>
      <c r="O6" s="242"/>
      <c r="P6" s="249"/>
    </row>
    <row r="7" spans="1:16" ht="19.5" thickBot="1" x14ac:dyDescent="0.25">
      <c r="A7" s="125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38">
        <v>13</v>
      </c>
      <c r="N7" s="119">
        <v>14</v>
      </c>
      <c r="O7" s="119">
        <v>15</v>
      </c>
      <c r="P7" s="126">
        <v>16</v>
      </c>
    </row>
    <row r="8" spans="1:16" ht="23.25" x14ac:dyDescent="0.2">
      <c r="A8" s="251" t="s">
        <v>85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127"/>
    </row>
    <row r="9" spans="1:16" s="14" customFormat="1" ht="112.5" x14ac:dyDescent="0.2">
      <c r="A9" s="116">
        <v>1</v>
      </c>
      <c r="B9" s="114" t="s">
        <v>69</v>
      </c>
      <c r="C9" s="114" t="s">
        <v>86</v>
      </c>
      <c r="D9" s="117" t="s">
        <v>57</v>
      </c>
      <c r="E9" s="109" t="s">
        <v>76</v>
      </c>
      <c r="F9" s="117" t="s">
        <v>87</v>
      </c>
      <c r="G9" s="117" t="s">
        <v>88</v>
      </c>
      <c r="H9" s="18">
        <v>1.3888888888888888E-2</v>
      </c>
      <c r="I9" s="15">
        <v>12</v>
      </c>
      <c r="J9" s="108" t="s">
        <v>89</v>
      </c>
      <c r="K9" s="111" t="s">
        <v>256</v>
      </c>
      <c r="L9" s="111" t="s">
        <v>232</v>
      </c>
      <c r="M9" s="111" t="s">
        <v>233</v>
      </c>
      <c r="N9" s="109">
        <v>114</v>
      </c>
      <c r="O9" s="109">
        <v>-23</v>
      </c>
      <c r="P9" s="110" t="s">
        <v>252</v>
      </c>
    </row>
    <row r="10" spans="1:16" s="14" customFormat="1" ht="93.75" x14ac:dyDescent="0.2">
      <c r="A10" s="116">
        <v>2</v>
      </c>
      <c r="B10" s="114" t="s">
        <v>69</v>
      </c>
      <c r="C10" s="114" t="s">
        <v>41</v>
      </c>
      <c r="D10" s="117" t="s">
        <v>90</v>
      </c>
      <c r="E10" s="118" t="s">
        <v>91</v>
      </c>
      <c r="F10" s="117" t="s">
        <v>92</v>
      </c>
      <c r="G10" s="117" t="s">
        <v>93</v>
      </c>
      <c r="H10" s="18">
        <v>1.7361111111111112E-2</v>
      </c>
      <c r="I10" s="15">
        <v>804</v>
      </c>
      <c r="J10" s="26" t="s">
        <v>94</v>
      </c>
      <c r="K10" s="111" t="s">
        <v>257</v>
      </c>
      <c r="L10" s="111" t="s">
        <v>234</v>
      </c>
      <c r="M10" s="111" t="s">
        <v>229</v>
      </c>
      <c r="N10" s="109">
        <v>3145</v>
      </c>
      <c r="O10" s="109">
        <v>-30</v>
      </c>
      <c r="P10" s="110" t="s">
        <v>253</v>
      </c>
    </row>
    <row r="11" spans="1:16" ht="24" thickBot="1" x14ac:dyDescent="0.25">
      <c r="A11" s="213" t="s">
        <v>1</v>
      </c>
      <c r="B11" s="214"/>
      <c r="C11" s="214"/>
      <c r="D11" s="214"/>
      <c r="E11" s="214"/>
      <c r="F11" s="214"/>
      <c r="G11" s="214"/>
      <c r="H11" s="128">
        <f>SUM(H9:H10)</f>
        <v>3.125E-2</v>
      </c>
      <c r="I11" s="129">
        <f>SUM(I9:I10)</f>
        <v>816</v>
      </c>
      <c r="J11" s="119"/>
      <c r="K11" s="119"/>
      <c r="L11" s="119"/>
      <c r="M11" s="119"/>
      <c r="N11" s="138"/>
      <c r="O11" s="138"/>
      <c r="P11" s="126"/>
    </row>
    <row r="12" spans="1:16" ht="24" customHeight="1" x14ac:dyDescent="0.2">
      <c r="A12" s="251" t="s">
        <v>95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127"/>
    </row>
    <row r="13" spans="1:16" s="14" customFormat="1" ht="112.5" x14ac:dyDescent="0.2">
      <c r="A13" s="116">
        <v>3</v>
      </c>
      <c r="B13" s="114" t="s">
        <v>69</v>
      </c>
      <c r="C13" s="114" t="s">
        <v>60</v>
      </c>
      <c r="D13" s="117" t="s">
        <v>96</v>
      </c>
      <c r="E13" s="118" t="s">
        <v>70</v>
      </c>
      <c r="F13" s="117" t="s">
        <v>97</v>
      </c>
      <c r="G13" s="117" t="s">
        <v>98</v>
      </c>
      <c r="H13" s="18">
        <v>6.9444444444444441E-3</v>
      </c>
      <c r="I13" s="15">
        <v>3.2</v>
      </c>
      <c r="J13" s="108" t="s">
        <v>99</v>
      </c>
      <c r="K13" s="111" t="s">
        <v>256</v>
      </c>
      <c r="L13" s="111" t="s">
        <v>258</v>
      </c>
      <c r="M13" s="111" t="s">
        <v>259</v>
      </c>
      <c r="N13" s="109">
        <v>70</v>
      </c>
      <c r="O13" s="109">
        <v>-20</v>
      </c>
      <c r="P13" s="110" t="s">
        <v>254</v>
      </c>
    </row>
    <row r="14" spans="1:16" s="14" customFormat="1" ht="93.75" x14ac:dyDescent="0.2">
      <c r="A14" s="116">
        <v>4</v>
      </c>
      <c r="B14" s="114" t="s">
        <v>69</v>
      </c>
      <c r="C14" s="114" t="s">
        <v>2</v>
      </c>
      <c r="D14" s="117" t="s">
        <v>61</v>
      </c>
      <c r="E14" s="118" t="s">
        <v>100</v>
      </c>
      <c r="F14" s="117" t="s">
        <v>101</v>
      </c>
      <c r="G14" s="117" t="s">
        <v>102</v>
      </c>
      <c r="H14" s="18">
        <v>5.5555555555555558E-3</v>
      </c>
      <c r="I14" s="15">
        <v>27.3</v>
      </c>
      <c r="J14" s="108" t="s">
        <v>103</v>
      </c>
      <c r="K14" s="111" t="s">
        <v>257</v>
      </c>
      <c r="L14" s="111" t="s">
        <v>0</v>
      </c>
      <c r="M14" s="111" t="s">
        <v>235</v>
      </c>
      <c r="N14" s="109">
        <v>300</v>
      </c>
      <c r="O14" s="109">
        <v>-30</v>
      </c>
      <c r="P14" s="110" t="s">
        <v>254</v>
      </c>
    </row>
    <row r="15" spans="1:16" s="14" customFormat="1" ht="37.5" x14ac:dyDescent="0.2">
      <c r="A15" s="169">
        <v>5</v>
      </c>
      <c r="B15" s="164" t="s">
        <v>69</v>
      </c>
      <c r="C15" s="164" t="s">
        <v>2</v>
      </c>
      <c r="D15" s="165" t="s">
        <v>63</v>
      </c>
      <c r="E15" s="166" t="s">
        <v>104</v>
      </c>
      <c r="F15" s="165" t="s">
        <v>105</v>
      </c>
      <c r="G15" s="165" t="s">
        <v>64</v>
      </c>
      <c r="H15" s="167">
        <v>2.0833333333333333E-3</v>
      </c>
      <c r="I15" s="168">
        <v>12</v>
      </c>
      <c r="J15" s="108" t="s">
        <v>106</v>
      </c>
      <c r="K15" s="111" t="s">
        <v>257</v>
      </c>
      <c r="L15" s="111" t="s">
        <v>236</v>
      </c>
      <c r="M15" s="111" t="s">
        <v>237</v>
      </c>
      <c r="N15" s="109">
        <v>300</v>
      </c>
      <c r="O15" s="109">
        <v>-40</v>
      </c>
      <c r="P15" s="170" t="s">
        <v>253</v>
      </c>
    </row>
    <row r="16" spans="1:16" s="14" customFormat="1" ht="37.5" x14ac:dyDescent="0.2">
      <c r="A16" s="169"/>
      <c r="B16" s="164" t="s">
        <v>69</v>
      </c>
      <c r="C16" s="164" t="s">
        <v>2</v>
      </c>
      <c r="D16" s="165" t="s">
        <v>107</v>
      </c>
      <c r="E16" s="166" t="s">
        <v>108</v>
      </c>
      <c r="F16" s="165" t="s">
        <v>64</v>
      </c>
      <c r="G16" s="165" t="s">
        <v>65</v>
      </c>
      <c r="H16" s="167">
        <v>4.4444444444444446E-2</v>
      </c>
      <c r="I16" s="168">
        <v>114</v>
      </c>
      <c r="J16" s="108" t="s">
        <v>109</v>
      </c>
      <c r="K16" s="109" t="s">
        <v>0</v>
      </c>
      <c r="L16" s="109"/>
      <c r="M16" s="109"/>
      <c r="N16" s="109">
        <v>85</v>
      </c>
      <c r="O16" s="109">
        <v>-40</v>
      </c>
      <c r="P16" s="171"/>
    </row>
    <row r="17" spans="1:16" ht="19.5" thickBot="1" x14ac:dyDescent="0.25">
      <c r="A17" s="213" t="s">
        <v>1</v>
      </c>
      <c r="B17" s="214"/>
      <c r="C17" s="214"/>
      <c r="D17" s="214"/>
      <c r="E17" s="214"/>
      <c r="F17" s="214"/>
      <c r="G17" s="214"/>
      <c r="H17" s="128">
        <f>SUM(H13:H16)</f>
        <v>5.9027777777777776E-2</v>
      </c>
      <c r="I17" s="132">
        <f>SUM(I13:I16)</f>
        <v>156.5</v>
      </c>
      <c r="J17" s="253"/>
      <c r="K17" s="253"/>
      <c r="L17" s="253"/>
      <c r="M17" s="253"/>
      <c r="N17" s="253"/>
      <c r="O17" s="253"/>
      <c r="P17" s="126"/>
    </row>
    <row r="18" spans="1:16" s="14" customFormat="1" ht="23.25" hidden="1" customHeight="1" thickBot="1" x14ac:dyDescent="0.25">
      <c r="A18" s="254" t="s">
        <v>110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  <c r="P18" s="163"/>
    </row>
    <row r="19" spans="1:16" s="14" customFormat="1" ht="19.5" hidden="1" thickBot="1" x14ac:dyDescent="0.25">
      <c r="A19" s="32"/>
      <c r="B19" s="27"/>
      <c r="C19" s="12"/>
      <c r="D19" s="30"/>
      <c r="E19" s="30"/>
      <c r="F19" s="1"/>
      <c r="G19" s="1"/>
      <c r="H19" s="28"/>
      <c r="I19" s="29"/>
      <c r="J19" s="33"/>
      <c r="K19" s="34"/>
      <c r="L19" s="34"/>
      <c r="M19" s="30"/>
      <c r="N19" s="34"/>
      <c r="O19" s="31"/>
      <c r="P19" s="163"/>
    </row>
    <row r="20" spans="1:16" s="14" customFormat="1" ht="19.5" hidden="1" thickBot="1" x14ac:dyDescent="0.25">
      <c r="A20" s="35"/>
      <c r="B20" s="36"/>
      <c r="C20" s="37"/>
      <c r="D20" s="38"/>
      <c r="E20" s="38"/>
      <c r="F20" s="16"/>
      <c r="G20" s="16"/>
      <c r="H20" s="39"/>
      <c r="I20" s="40"/>
      <c r="J20" s="38"/>
      <c r="K20" s="38"/>
      <c r="L20" s="38"/>
      <c r="M20" s="38"/>
      <c r="N20" s="38"/>
      <c r="O20" s="41"/>
      <c r="P20" s="163"/>
    </row>
    <row r="21" spans="1:16" s="14" customFormat="1" ht="24" hidden="1" thickBot="1" x14ac:dyDescent="0.25">
      <c r="A21" s="257" t="s">
        <v>1</v>
      </c>
      <c r="B21" s="258"/>
      <c r="C21" s="258"/>
      <c r="D21" s="258"/>
      <c r="E21" s="258"/>
      <c r="F21" s="258"/>
      <c r="G21" s="259"/>
      <c r="H21" s="42">
        <f>SUM(H19:H20)</f>
        <v>0</v>
      </c>
      <c r="I21" s="43">
        <f>SUM(I19:I20)</f>
        <v>0</v>
      </c>
      <c r="J21" s="44"/>
      <c r="K21" s="25"/>
      <c r="L21" s="25"/>
      <c r="M21" s="25"/>
      <c r="N21" s="45"/>
      <c r="O21" s="46"/>
      <c r="P21" s="163"/>
    </row>
    <row r="22" spans="1:16" s="14" customFormat="1" ht="24" customHeight="1" x14ac:dyDescent="0.2">
      <c r="A22" s="251" t="s">
        <v>111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31"/>
    </row>
    <row r="23" spans="1:16" s="14" customFormat="1" ht="33" customHeight="1" x14ac:dyDescent="0.2">
      <c r="A23" s="260">
        <v>6</v>
      </c>
      <c r="B23" s="261" t="s">
        <v>69</v>
      </c>
      <c r="C23" s="261" t="s">
        <v>112</v>
      </c>
      <c r="D23" s="262" t="s">
        <v>113</v>
      </c>
      <c r="E23" s="263" t="s">
        <v>70</v>
      </c>
      <c r="F23" s="101" t="s">
        <v>114</v>
      </c>
      <c r="G23" s="101" t="s">
        <v>115</v>
      </c>
      <c r="H23" s="18">
        <v>1.3888888888888889E-3</v>
      </c>
      <c r="I23" s="15">
        <v>11.6</v>
      </c>
      <c r="J23" s="194" t="s">
        <v>116</v>
      </c>
      <c r="K23" s="196" t="s">
        <v>257</v>
      </c>
      <c r="L23" s="233" t="s">
        <v>238</v>
      </c>
      <c r="M23" s="196" t="s">
        <v>265</v>
      </c>
      <c r="N23" s="225">
        <v>693</v>
      </c>
      <c r="O23" s="224">
        <v>-28</v>
      </c>
      <c r="P23" s="170" t="s">
        <v>254</v>
      </c>
    </row>
    <row r="24" spans="1:16" s="14" customFormat="1" ht="54" customHeight="1" x14ac:dyDescent="0.2">
      <c r="A24" s="260"/>
      <c r="B24" s="261"/>
      <c r="C24" s="261"/>
      <c r="D24" s="262"/>
      <c r="E24" s="263"/>
      <c r="F24" s="101" t="s">
        <v>117</v>
      </c>
      <c r="G24" s="101" t="s">
        <v>118</v>
      </c>
      <c r="H24" s="18">
        <v>1.3888888888888889E-3</v>
      </c>
      <c r="I24" s="15">
        <v>11.6</v>
      </c>
      <c r="J24" s="194"/>
      <c r="K24" s="196"/>
      <c r="L24" s="234"/>
      <c r="M24" s="196"/>
      <c r="N24" s="226"/>
      <c r="O24" s="224"/>
      <c r="P24" s="171"/>
    </row>
    <row r="25" spans="1:16" s="14" customFormat="1" ht="94.5" customHeight="1" x14ac:dyDescent="0.2">
      <c r="A25" s="97">
        <v>7</v>
      </c>
      <c r="B25" s="99" t="s">
        <v>69</v>
      </c>
      <c r="C25" s="99" t="s">
        <v>112</v>
      </c>
      <c r="D25" s="101" t="s">
        <v>119</v>
      </c>
      <c r="E25" s="103" t="s">
        <v>70</v>
      </c>
      <c r="F25" s="101" t="s">
        <v>120</v>
      </c>
      <c r="G25" s="101" t="s">
        <v>121</v>
      </c>
      <c r="H25" s="18">
        <v>1.3888888888888889E-3</v>
      </c>
      <c r="I25" s="15">
        <v>10</v>
      </c>
      <c r="J25" s="96" t="s">
        <v>122</v>
      </c>
      <c r="K25" s="111" t="s">
        <v>257</v>
      </c>
      <c r="L25" s="111" t="s">
        <v>239</v>
      </c>
      <c r="M25" s="111" t="s">
        <v>240</v>
      </c>
      <c r="N25" s="109">
        <v>693</v>
      </c>
      <c r="O25" s="95">
        <v>-28</v>
      </c>
      <c r="P25" s="110" t="s">
        <v>252</v>
      </c>
    </row>
    <row r="26" spans="1:16" s="14" customFormat="1" ht="37.5" x14ac:dyDescent="0.2">
      <c r="A26" s="97">
        <v>8</v>
      </c>
      <c r="B26" s="99" t="s">
        <v>69</v>
      </c>
      <c r="C26" s="99" t="s">
        <v>4</v>
      </c>
      <c r="D26" s="101" t="s">
        <v>59</v>
      </c>
      <c r="E26" s="103" t="s">
        <v>70</v>
      </c>
      <c r="F26" s="101" t="s">
        <v>123</v>
      </c>
      <c r="G26" s="101" t="s">
        <v>124</v>
      </c>
      <c r="H26" s="18">
        <v>3.472222222222222E-3</v>
      </c>
      <c r="I26" s="15">
        <v>27.92</v>
      </c>
      <c r="J26" s="96" t="s">
        <v>125</v>
      </c>
      <c r="K26" s="141" t="s">
        <v>257</v>
      </c>
      <c r="L26" s="140" t="s">
        <v>217</v>
      </c>
      <c r="M26" s="111" t="s">
        <v>263</v>
      </c>
      <c r="N26" s="109">
        <v>693</v>
      </c>
      <c r="O26" s="95">
        <v>-29</v>
      </c>
      <c r="P26" s="110" t="s">
        <v>252</v>
      </c>
    </row>
    <row r="27" spans="1:16" s="14" customFormat="1" ht="113.25" thickBot="1" x14ac:dyDescent="0.25">
      <c r="A27" s="97">
        <v>9</v>
      </c>
      <c r="B27" s="99" t="s">
        <v>69</v>
      </c>
      <c r="C27" s="99" t="s">
        <v>4</v>
      </c>
      <c r="D27" s="101" t="s">
        <v>59</v>
      </c>
      <c r="E27" s="103" t="s">
        <v>126</v>
      </c>
      <c r="F27" s="101" t="s">
        <v>127</v>
      </c>
      <c r="G27" s="101" t="s">
        <v>128</v>
      </c>
      <c r="H27" s="18">
        <v>3.472222222222222E-3</v>
      </c>
      <c r="I27" s="15">
        <v>29.3</v>
      </c>
      <c r="J27" s="96" t="s">
        <v>129</v>
      </c>
      <c r="K27" s="111" t="s">
        <v>257</v>
      </c>
      <c r="L27" s="111" t="s">
        <v>241</v>
      </c>
      <c r="M27" s="111" t="s">
        <v>240</v>
      </c>
      <c r="N27" s="109">
        <v>693</v>
      </c>
      <c r="O27" s="95">
        <v>-34</v>
      </c>
      <c r="P27" s="110" t="s">
        <v>252</v>
      </c>
    </row>
    <row r="28" spans="1:16" s="14" customFormat="1" ht="23.25" x14ac:dyDescent="0.2">
      <c r="A28" s="227" t="s">
        <v>1</v>
      </c>
      <c r="B28" s="228"/>
      <c r="C28" s="228"/>
      <c r="D28" s="228"/>
      <c r="E28" s="228"/>
      <c r="F28" s="228"/>
      <c r="G28" s="228"/>
      <c r="H28" s="133">
        <f>SUM(H23:H27)</f>
        <v>1.111111111111111E-2</v>
      </c>
      <c r="I28" s="134">
        <f>SUM(I23:I27)</f>
        <v>90.42</v>
      </c>
      <c r="J28" s="121"/>
      <c r="K28" s="121"/>
      <c r="L28" s="121"/>
      <c r="M28" s="121"/>
      <c r="N28" s="135"/>
      <c r="O28" s="135"/>
      <c r="P28" s="31"/>
    </row>
    <row r="29" spans="1:16" s="14" customFormat="1" ht="24" customHeight="1" x14ac:dyDescent="0.2">
      <c r="A29" s="229" t="s">
        <v>130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110"/>
    </row>
    <row r="30" spans="1:16" s="14" customFormat="1" ht="93.75" x14ac:dyDescent="0.2">
      <c r="A30" s="113">
        <v>10</v>
      </c>
      <c r="B30" s="114" t="s">
        <v>69</v>
      </c>
      <c r="C30" s="115" t="s">
        <v>50</v>
      </c>
      <c r="D30" s="117" t="s">
        <v>131</v>
      </c>
      <c r="E30" s="118" t="s">
        <v>132</v>
      </c>
      <c r="F30" s="117" t="s">
        <v>133</v>
      </c>
      <c r="G30" s="117" t="s">
        <v>134</v>
      </c>
      <c r="H30" s="18">
        <v>5.5555555555555558E-3</v>
      </c>
      <c r="I30" s="15">
        <v>75</v>
      </c>
      <c r="J30" s="108" t="s">
        <v>242</v>
      </c>
      <c r="K30" s="111" t="s">
        <v>260</v>
      </c>
      <c r="L30" s="108" t="s">
        <v>243</v>
      </c>
      <c r="M30" s="108" t="s">
        <v>244</v>
      </c>
      <c r="N30" s="109">
        <v>647</v>
      </c>
      <c r="O30" s="109">
        <v>-30</v>
      </c>
      <c r="P30" s="110" t="s">
        <v>253</v>
      </c>
    </row>
    <row r="31" spans="1:16" ht="23.25" x14ac:dyDescent="0.2">
      <c r="A31" s="231" t="s">
        <v>1</v>
      </c>
      <c r="B31" s="232"/>
      <c r="C31" s="232"/>
      <c r="D31" s="232"/>
      <c r="E31" s="232"/>
      <c r="F31" s="232"/>
      <c r="G31" s="232"/>
      <c r="H31" s="123">
        <f>SUM(H30:H30)</f>
        <v>5.5555555555555558E-3</v>
      </c>
      <c r="I31" s="136">
        <f>SUM(I30:I30)</f>
        <v>75</v>
      </c>
      <c r="J31" s="122"/>
      <c r="K31" s="122"/>
      <c r="L31" s="122"/>
      <c r="M31" s="122"/>
      <c r="N31" s="137"/>
      <c r="O31" s="137"/>
      <c r="P31" s="124"/>
    </row>
    <row r="32" spans="1:16" s="14" customFormat="1" ht="24" customHeight="1" thickBot="1" x14ac:dyDescent="0.25">
      <c r="A32" s="218" t="s">
        <v>135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139"/>
    </row>
    <row r="33" spans="1:16" s="14" customFormat="1" ht="150" x14ac:dyDescent="0.2">
      <c r="A33" s="32">
        <v>11</v>
      </c>
      <c r="B33" s="98" t="s">
        <v>69</v>
      </c>
      <c r="C33" s="2" t="s">
        <v>3</v>
      </c>
      <c r="D33" s="100" t="s">
        <v>49</v>
      </c>
      <c r="E33" s="102" t="s">
        <v>136</v>
      </c>
      <c r="F33" s="100" t="s">
        <v>137</v>
      </c>
      <c r="G33" s="100" t="s">
        <v>138</v>
      </c>
      <c r="H33" s="28">
        <v>2.0833333333333333E-3</v>
      </c>
      <c r="I33" s="29">
        <v>30</v>
      </c>
      <c r="J33" s="104" t="s">
        <v>139</v>
      </c>
      <c r="K33" s="111" t="s">
        <v>256</v>
      </c>
      <c r="L33" s="160" t="s">
        <v>245</v>
      </c>
      <c r="M33" s="161" t="s">
        <v>246</v>
      </c>
      <c r="N33" s="34">
        <v>406</v>
      </c>
      <c r="O33" s="105">
        <v>-35</v>
      </c>
      <c r="P33" s="31" t="s">
        <v>252</v>
      </c>
    </row>
    <row r="34" spans="1:16" s="14" customFormat="1" ht="56.25" x14ac:dyDescent="0.2">
      <c r="A34" s="106">
        <v>12</v>
      </c>
      <c r="B34" s="99" t="s">
        <v>69</v>
      </c>
      <c r="C34" s="107" t="s">
        <v>3</v>
      </c>
      <c r="D34" s="101" t="s">
        <v>140</v>
      </c>
      <c r="E34" s="103" t="s">
        <v>141</v>
      </c>
      <c r="F34" s="101" t="s">
        <v>142</v>
      </c>
      <c r="G34" s="101" t="s">
        <v>143</v>
      </c>
      <c r="H34" s="18">
        <v>3.472222222222222E-3</v>
      </c>
      <c r="I34" s="15">
        <v>52</v>
      </c>
      <c r="J34" s="96" t="s">
        <v>144</v>
      </c>
      <c r="K34" s="111" t="s">
        <v>257</v>
      </c>
      <c r="L34" s="108" t="s">
        <v>247</v>
      </c>
      <c r="M34" s="108" t="s">
        <v>248</v>
      </c>
      <c r="N34" s="95">
        <v>892</v>
      </c>
      <c r="O34" s="95">
        <v>-28</v>
      </c>
      <c r="P34" s="110" t="s">
        <v>252</v>
      </c>
    </row>
    <row r="35" spans="1:16" s="14" customFormat="1" ht="56.25" customHeight="1" x14ac:dyDescent="0.2">
      <c r="A35" s="220">
        <v>13</v>
      </c>
      <c r="B35" s="221" t="s">
        <v>69</v>
      </c>
      <c r="C35" s="222" t="s">
        <v>145</v>
      </c>
      <c r="D35" s="165" t="s">
        <v>52</v>
      </c>
      <c r="E35" s="166" t="s">
        <v>146</v>
      </c>
      <c r="F35" s="165" t="s">
        <v>54</v>
      </c>
      <c r="G35" s="165" t="s">
        <v>147</v>
      </c>
      <c r="H35" s="167">
        <v>1.3888888888888888E-2</v>
      </c>
      <c r="I35" s="168">
        <v>341.3</v>
      </c>
      <c r="J35" s="223" t="s">
        <v>148</v>
      </c>
      <c r="K35" s="173" t="s">
        <v>264</v>
      </c>
      <c r="L35" s="162" t="s">
        <v>249</v>
      </c>
      <c r="M35" s="162" t="s">
        <v>250</v>
      </c>
      <c r="N35" s="95">
        <v>1100</v>
      </c>
      <c r="O35" s="224">
        <v>-17</v>
      </c>
      <c r="P35" s="170" t="s">
        <v>255</v>
      </c>
    </row>
    <row r="36" spans="1:16" s="14" customFormat="1" ht="37.5" customHeight="1" x14ac:dyDescent="0.2">
      <c r="A36" s="220"/>
      <c r="B36" s="221"/>
      <c r="C36" s="222"/>
      <c r="D36" s="165" t="s">
        <v>149</v>
      </c>
      <c r="E36" s="166" t="s">
        <v>150</v>
      </c>
      <c r="F36" s="165" t="s">
        <v>147</v>
      </c>
      <c r="G36" s="165" t="s">
        <v>151</v>
      </c>
      <c r="H36" s="167">
        <v>8.5416666666666655E-2</v>
      </c>
      <c r="I36" s="168">
        <v>1443.2</v>
      </c>
      <c r="J36" s="223"/>
      <c r="K36" s="174"/>
      <c r="L36" s="162" t="s">
        <v>249</v>
      </c>
      <c r="M36" s="162" t="s">
        <v>250</v>
      </c>
      <c r="N36" s="95">
        <v>790</v>
      </c>
      <c r="O36" s="224"/>
      <c r="P36" s="172"/>
    </row>
    <row r="37" spans="1:16" s="14" customFormat="1" ht="37.5" customHeight="1" x14ac:dyDescent="0.2">
      <c r="A37" s="220"/>
      <c r="B37" s="221"/>
      <c r="C37" s="222"/>
      <c r="D37" s="165" t="s">
        <v>152</v>
      </c>
      <c r="E37" s="166" t="s">
        <v>150</v>
      </c>
      <c r="F37" s="165" t="s">
        <v>151</v>
      </c>
      <c r="G37" s="165" t="s">
        <v>55</v>
      </c>
      <c r="H37" s="167">
        <v>5.5555555555555558E-3</v>
      </c>
      <c r="I37" s="168">
        <v>40</v>
      </c>
      <c r="J37" s="162" t="s">
        <v>153</v>
      </c>
      <c r="K37" s="175"/>
      <c r="L37" s="162" t="s">
        <v>249</v>
      </c>
      <c r="M37" s="162" t="s">
        <v>250</v>
      </c>
      <c r="N37" s="95">
        <v>300</v>
      </c>
      <c r="O37" s="224"/>
      <c r="P37" s="171"/>
    </row>
    <row r="38" spans="1:16" s="14" customFormat="1" ht="37.5" x14ac:dyDescent="0.2">
      <c r="A38" s="106">
        <v>14</v>
      </c>
      <c r="B38" s="99" t="s">
        <v>69</v>
      </c>
      <c r="C38" s="107" t="s">
        <v>3</v>
      </c>
      <c r="D38" s="101" t="s">
        <v>66</v>
      </c>
      <c r="E38" s="103" t="s">
        <v>154</v>
      </c>
      <c r="F38" s="101" t="s">
        <v>155</v>
      </c>
      <c r="G38" s="101" t="s">
        <v>156</v>
      </c>
      <c r="H38" s="18">
        <v>6.9444444444444441E-3</v>
      </c>
      <c r="I38" s="15">
        <v>114</v>
      </c>
      <c r="J38" s="96" t="s">
        <v>157</v>
      </c>
      <c r="K38" s="111" t="s">
        <v>257</v>
      </c>
      <c r="L38" s="108" t="s">
        <v>217</v>
      </c>
      <c r="M38" s="111" t="s">
        <v>251</v>
      </c>
      <c r="N38" s="95">
        <v>892</v>
      </c>
      <c r="O38" s="95">
        <v>-42</v>
      </c>
      <c r="P38" s="110" t="s">
        <v>252</v>
      </c>
    </row>
    <row r="39" spans="1:16" ht="24" thickBot="1" x14ac:dyDescent="0.25">
      <c r="A39" s="213" t="s">
        <v>1</v>
      </c>
      <c r="B39" s="214"/>
      <c r="C39" s="214"/>
      <c r="D39" s="214"/>
      <c r="E39" s="214"/>
      <c r="F39" s="214"/>
      <c r="G39" s="214"/>
      <c r="H39" s="39">
        <f>SUM(H33:H38)</f>
        <v>0.1173611111111111</v>
      </c>
      <c r="I39" s="132">
        <f>SUM(I33:I38)</f>
        <v>2020.5</v>
      </c>
      <c r="J39" s="119"/>
      <c r="K39" s="119"/>
      <c r="L39" s="119"/>
      <c r="M39" s="119"/>
      <c r="N39" s="130"/>
      <c r="O39" s="130"/>
      <c r="P39" s="131"/>
    </row>
    <row r="40" spans="1:16" s="14" customFormat="1" ht="21" thickBot="1" x14ac:dyDescent="0.25">
      <c r="A40" s="215" t="s">
        <v>19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</row>
    <row r="41" spans="1:16" s="14" customFormat="1" ht="37.5" x14ac:dyDescent="0.2">
      <c r="A41" s="32" t="s">
        <v>8</v>
      </c>
      <c r="B41" s="112" t="s">
        <v>9</v>
      </c>
      <c r="C41" s="112" t="s">
        <v>10</v>
      </c>
      <c r="D41" s="112" t="s">
        <v>11</v>
      </c>
      <c r="E41" s="112" t="s">
        <v>20</v>
      </c>
      <c r="F41" s="217" t="s">
        <v>21</v>
      </c>
      <c r="G41" s="217"/>
      <c r="H41" s="217" t="s">
        <v>22</v>
      </c>
      <c r="I41" s="217"/>
      <c r="J41" s="217"/>
      <c r="K41" s="112" t="s">
        <v>193</v>
      </c>
      <c r="L41" s="250" t="s">
        <v>196</v>
      </c>
      <c r="M41" s="250"/>
      <c r="N41" s="266" t="s">
        <v>16</v>
      </c>
      <c r="O41" s="266"/>
      <c r="P41" s="267"/>
    </row>
    <row r="42" spans="1:16" s="14" customFormat="1" ht="37.5" x14ac:dyDescent="0.2">
      <c r="A42" s="113">
        <v>1</v>
      </c>
      <c r="B42" s="114" t="s">
        <v>69</v>
      </c>
      <c r="C42" s="114" t="s">
        <v>112</v>
      </c>
      <c r="D42" s="109" t="s">
        <v>5</v>
      </c>
      <c r="E42" s="109" t="s">
        <v>158</v>
      </c>
      <c r="F42" s="195" t="s">
        <v>159</v>
      </c>
      <c r="G42" s="195"/>
      <c r="H42" s="196" t="s">
        <v>160</v>
      </c>
      <c r="I42" s="196"/>
      <c r="J42" s="196"/>
      <c r="K42" s="111" t="s">
        <v>217</v>
      </c>
      <c r="L42" s="196" t="s">
        <v>218</v>
      </c>
      <c r="M42" s="196"/>
      <c r="N42" s="224">
        <v>-38</v>
      </c>
      <c r="O42" s="224"/>
      <c r="P42" s="247"/>
    </row>
    <row r="43" spans="1:16" s="14" customFormat="1" ht="75" x14ac:dyDescent="0.2">
      <c r="A43" s="113">
        <v>2</v>
      </c>
      <c r="B43" s="114" t="s">
        <v>69</v>
      </c>
      <c r="C43" s="114" t="s">
        <v>161</v>
      </c>
      <c r="D43" s="109" t="s">
        <v>6</v>
      </c>
      <c r="E43" s="109" t="s">
        <v>162</v>
      </c>
      <c r="F43" s="195" t="s">
        <v>163</v>
      </c>
      <c r="G43" s="195"/>
      <c r="H43" s="196" t="s">
        <v>164</v>
      </c>
      <c r="I43" s="196"/>
      <c r="J43" s="196"/>
      <c r="K43" s="111" t="s">
        <v>217</v>
      </c>
      <c r="L43" s="196" t="s">
        <v>219</v>
      </c>
      <c r="M43" s="196"/>
      <c r="N43" s="224">
        <v>-30</v>
      </c>
      <c r="O43" s="224"/>
      <c r="P43" s="247"/>
    </row>
    <row r="44" spans="1:16" s="17" customFormat="1" ht="37.5" x14ac:dyDescent="0.25">
      <c r="A44" s="116">
        <v>3</v>
      </c>
      <c r="B44" s="114" t="s">
        <v>69</v>
      </c>
      <c r="C44" s="114" t="s">
        <v>165</v>
      </c>
      <c r="D44" s="117" t="s">
        <v>52</v>
      </c>
      <c r="E44" s="118" t="s">
        <v>0</v>
      </c>
      <c r="F44" s="195" t="s">
        <v>166</v>
      </c>
      <c r="G44" s="195"/>
      <c r="H44" s="196" t="s">
        <v>167</v>
      </c>
      <c r="I44" s="196"/>
      <c r="J44" s="196"/>
      <c r="K44" s="111" t="s">
        <v>217</v>
      </c>
      <c r="L44" s="196" t="s">
        <v>220</v>
      </c>
      <c r="M44" s="196"/>
      <c r="N44" s="224">
        <v>-33</v>
      </c>
      <c r="O44" s="224"/>
      <c r="P44" s="247"/>
    </row>
    <row r="45" spans="1:16" s="14" customFormat="1" ht="37.5" x14ac:dyDescent="0.2">
      <c r="A45" s="113">
        <v>4</v>
      </c>
      <c r="B45" s="114" t="s">
        <v>69</v>
      </c>
      <c r="C45" s="114" t="s">
        <v>161</v>
      </c>
      <c r="D45" s="109" t="s">
        <v>6</v>
      </c>
      <c r="E45" s="109" t="s">
        <v>0</v>
      </c>
      <c r="F45" s="195" t="s">
        <v>168</v>
      </c>
      <c r="G45" s="195"/>
      <c r="H45" s="196" t="s">
        <v>169</v>
      </c>
      <c r="I45" s="196"/>
      <c r="J45" s="196"/>
      <c r="K45" s="111" t="s">
        <v>217</v>
      </c>
      <c r="L45" s="196" t="s">
        <v>219</v>
      </c>
      <c r="M45" s="196"/>
      <c r="N45" s="224">
        <v>-25</v>
      </c>
      <c r="O45" s="224"/>
      <c r="P45" s="247"/>
    </row>
    <row r="46" spans="1:16" s="14" customFormat="1" ht="37.5" x14ac:dyDescent="0.2">
      <c r="A46" s="113">
        <v>5</v>
      </c>
      <c r="B46" s="114" t="s">
        <v>69</v>
      </c>
      <c r="C46" s="114" t="s">
        <v>86</v>
      </c>
      <c r="D46" s="117" t="s">
        <v>57</v>
      </c>
      <c r="E46" s="109" t="s">
        <v>0</v>
      </c>
      <c r="F46" s="195" t="s">
        <v>170</v>
      </c>
      <c r="G46" s="195"/>
      <c r="H46" s="196" t="s">
        <v>171</v>
      </c>
      <c r="I46" s="196"/>
      <c r="J46" s="196"/>
      <c r="K46" s="111" t="s">
        <v>217</v>
      </c>
      <c r="L46" s="196" t="s">
        <v>221</v>
      </c>
      <c r="M46" s="196"/>
      <c r="N46" s="224">
        <v>-27</v>
      </c>
      <c r="O46" s="224"/>
      <c r="P46" s="247"/>
    </row>
    <row r="47" spans="1:16" s="14" customFormat="1" ht="37.5" x14ac:dyDescent="0.2">
      <c r="A47" s="116">
        <v>6</v>
      </c>
      <c r="B47" s="114" t="s">
        <v>69</v>
      </c>
      <c r="C47" s="114" t="s">
        <v>53</v>
      </c>
      <c r="D47" s="109" t="s">
        <v>46</v>
      </c>
      <c r="E47" s="109" t="s">
        <v>0</v>
      </c>
      <c r="F47" s="195" t="s">
        <v>172</v>
      </c>
      <c r="G47" s="195"/>
      <c r="H47" s="196" t="s">
        <v>173</v>
      </c>
      <c r="I47" s="196"/>
      <c r="J47" s="196"/>
      <c r="K47" s="111" t="s">
        <v>217</v>
      </c>
      <c r="L47" s="196" t="s">
        <v>222</v>
      </c>
      <c r="M47" s="196"/>
      <c r="N47" s="224">
        <v>-25</v>
      </c>
      <c r="O47" s="224"/>
      <c r="P47" s="247"/>
    </row>
    <row r="48" spans="1:16" s="14" customFormat="1" ht="37.5" x14ac:dyDescent="0.2">
      <c r="A48" s="113">
        <v>7</v>
      </c>
      <c r="B48" s="114" t="s">
        <v>69</v>
      </c>
      <c r="C48" s="114" t="s">
        <v>174</v>
      </c>
      <c r="D48" s="109" t="s">
        <v>61</v>
      </c>
      <c r="E48" s="109" t="s">
        <v>175</v>
      </c>
      <c r="F48" s="193" t="s">
        <v>176</v>
      </c>
      <c r="G48" s="193"/>
      <c r="H48" s="194" t="s">
        <v>177</v>
      </c>
      <c r="I48" s="194"/>
      <c r="J48" s="194"/>
      <c r="K48" s="111" t="s">
        <v>217</v>
      </c>
      <c r="L48" s="196" t="s">
        <v>223</v>
      </c>
      <c r="M48" s="196"/>
      <c r="N48" s="224">
        <v>-30</v>
      </c>
      <c r="O48" s="224"/>
      <c r="P48" s="247"/>
    </row>
    <row r="49" spans="1:19" s="14" customFormat="1" ht="37.5" x14ac:dyDescent="0.2">
      <c r="A49" s="113">
        <v>8</v>
      </c>
      <c r="B49" s="114" t="s">
        <v>69</v>
      </c>
      <c r="C49" s="114" t="s">
        <v>165</v>
      </c>
      <c r="D49" s="117" t="s">
        <v>56</v>
      </c>
      <c r="E49" s="118" t="s">
        <v>70</v>
      </c>
      <c r="F49" s="195" t="s">
        <v>178</v>
      </c>
      <c r="G49" s="195"/>
      <c r="H49" s="196" t="s">
        <v>179</v>
      </c>
      <c r="I49" s="196"/>
      <c r="J49" s="196"/>
      <c r="K49" s="111" t="s">
        <v>217</v>
      </c>
      <c r="L49" s="196" t="s">
        <v>224</v>
      </c>
      <c r="M49" s="196"/>
      <c r="N49" s="224">
        <v>-32</v>
      </c>
      <c r="O49" s="224"/>
      <c r="P49" s="247"/>
    </row>
    <row r="50" spans="1:19" s="14" customFormat="1" ht="37.5" x14ac:dyDescent="0.2">
      <c r="A50" s="116">
        <v>9</v>
      </c>
      <c r="B50" s="114" t="s">
        <v>69</v>
      </c>
      <c r="C50" s="114" t="s">
        <v>174</v>
      </c>
      <c r="D50" s="109" t="s">
        <v>61</v>
      </c>
      <c r="E50" s="109" t="s">
        <v>76</v>
      </c>
      <c r="F50" s="193" t="s">
        <v>62</v>
      </c>
      <c r="G50" s="193"/>
      <c r="H50" s="194" t="s">
        <v>180</v>
      </c>
      <c r="I50" s="194"/>
      <c r="J50" s="194"/>
      <c r="K50" s="111" t="s">
        <v>217</v>
      </c>
      <c r="L50" s="196" t="s">
        <v>223</v>
      </c>
      <c r="M50" s="196"/>
      <c r="N50" s="269">
        <v>-21</v>
      </c>
      <c r="O50" s="269"/>
      <c r="P50" s="270"/>
    </row>
    <row r="51" spans="1:19" s="14" customFormat="1" ht="37.5" x14ac:dyDescent="0.2">
      <c r="A51" s="113">
        <v>10</v>
      </c>
      <c r="B51" s="114" t="s">
        <v>69</v>
      </c>
      <c r="C51" s="114" t="s">
        <v>41</v>
      </c>
      <c r="D51" s="117" t="s">
        <v>40</v>
      </c>
      <c r="E51" s="109" t="s">
        <v>70</v>
      </c>
      <c r="F51" s="193" t="s">
        <v>181</v>
      </c>
      <c r="G51" s="193"/>
      <c r="H51" s="194" t="s">
        <v>182</v>
      </c>
      <c r="I51" s="194"/>
      <c r="J51" s="194"/>
      <c r="K51" s="111" t="s">
        <v>217</v>
      </c>
      <c r="L51" s="196" t="s">
        <v>225</v>
      </c>
      <c r="M51" s="196"/>
      <c r="N51" s="224">
        <v>-41</v>
      </c>
      <c r="O51" s="224"/>
      <c r="P51" s="247"/>
    </row>
    <row r="52" spans="1:19" s="14" customFormat="1" ht="37.5" x14ac:dyDescent="0.2">
      <c r="A52" s="113">
        <v>11</v>
      </c>
      <c r="B52" s="114" t="s">
        <v>69</v>
      </c>
      <c r="C52" s="114" t="s">
        <v>4</v>
      </c>
      <c r="D52" s="117" t="s">
        <v>59</v>
      </c>
      <c r="E52" s="109" t="s">
        <v>70</v>
      </c>
      <c r="F52" s="193" t="s">
        <v>183</v>
      </c>
      <c r="G52" s="193"/>
      <c r="H52" s="194" t="s">
        <v>184</v>
      </c>
      <c r="I52" s="194"/>
      <c r="J52" s="194"/>
      <c r="K52" s="111" t="s">
        <v>217</v>
      </c>
      <c r="L52" s="196" t="s">
        <v>226</v>
      </c>
      <c r="M52" s="196"/>
      <c r="N52" s="224">
        <v>-30</v>
      </c>
      <c r="O52" s="224"/>
      <c r="P52" s="247"/>
    </row>
    <row r="53" spans="1:19" s="14" customFormat="1" ht="106.5" customHeight="1" x14ac:dyDescent="0.2">
      <c r="A53" s="116">
        <v>12</v>
      </c>
      <c r="B53" s="114" t="s">
        <v>69</v>
      </c>
      <c r="C53" s="114" t="s">
        <v>42</v>
      </c>
      <c r="D53" s="109" t="s">
        <v>43</v>
      </c>
      <c r="E53" s="109" t="s">
        <v>71</v>
      </c>
      <c r="F53" s="195" t="s">
        <v>44</v>
      </c>
      <c r="G53" s="195"/>
      <c r="H53" s="196" t="s">
        <v>72</v>
      </c>
      <c r="I53" s="196"/>
      <c r="J53" s="196"/>
      <c r="K53" s="111" t="s">
        <v>227</v>
      </c>
      <c r="L53" s="196" t="s">
        <v>228</v>
      </c>
      <c r="M53" s="196"/>
      <c r="N53" s="224">
        <v>-25</v>
      </c>
      <c r="O53" s="224"/>
      <c r="P53" s="247"/>
    </row>
    <row r="54" spans="1:19" s="14" customFormat="1" ht="37.5" x14ac:dyDescent="0.2">
      <c r="A54" s="113">
        <v>13</v>
      </c>
      <c r="B54" s="114" t="s">
        <v>69</v>
      </c>
      <c r="C54" s="114" t="s">
        <v>41</v>
      </c>
      <c r="D54" s="19" t="s">
        <v>48</v>
      </c>
      <c r="E54" s="109" t="s">
        <v>73</v>
      </c>
      <c r="F54" s="195" t="s">
        <v>74</v>
      </c>
      <c r="G54" s="195"/>
      <c r="H54" s="194" t="s">
        <v>75</v>
      </c>
      <c r="I54" s="194"/>
      <c r="J54" s="194"/>
      <c r="K54" s="111" t="s">
        <v>217</v>
      </c>
      <c r="L54" s="196" t="s">
        <v>229</v>
      </c>
      <c r="M54" s="196"/>
      <c r="N54" s="224">
        <v>-30</v>
      </c>
      <c r="O54" s="224"/>
      <c r="P54" s="247"/>
    </row>
    <row r="55" spans="1:19" s="14" customFormat="1" ht="37.5" x14ac:dyDescent="0.2">
      <c r="A55" s="113">
        <v>14</v>
      </c>
      <c r="B55" s="114" t="s">
        <v>69</v>
      </c>
      <c r="C55" s="114" t="s">
        <v>41</v>
      </c>
      <c r="D55" s="19" t="s">
        <v>40</v>
      </c>
      <c r="E55" s="109" t="s">
        <v>76</v>
      </c>
      <c r="F55" s="195" t="s">
        <v>45</v>
      </c>
      <c r="G55" s="195"/>
      <c r="H55" s="194" t="s">
        <v>77</v>
      </c>
      <c r="I55" s="194"/>
      <c r="J55" s="194"/>
      <c r="K55" s="111" t="s">
        <v>217</v>
      </c>
      <c r="L55" s="196" t="s">
        <v>230</v>
      </c>
      <c r="M55" s="196"/>
      <c r="N55" s="224">
        <v>-18</v>
      </c>
      <c r="O55" s="224"/>
      <c r="P55" s="247"/>
    </row>
    <row r="56" spans="1:19" s="14" customFormat="1" ht="37.5" x14ac:dyDescent="0.2">
      <c r="A56" s="116">
        <v>15</v>
      </c>
      <c r="B56" s="114" t="s">
        <v>69</v>
      </c>
      <c r="C56" s="114" t="s">
        <v>4</v>
      </c>
      <c r="D56" s="117" t="s">
        <v>51</v>
      </c>
      <c r="E56" s="109" t="s">
        <v>70</v>
      </c>
      <c r="F56" s="193" t="s">
        <v>78</v>
      </c>
      <c r="G56" s="193"/>
      <c r="H56" s="194" t="s">
        <v>79</v>
      </c>
      <c r="I56" s="194"/>
      <c r="J56" s="194"/>
      <c r="K56" s="111" t="s">
        <v>215</v>
      </c>
      <c r="L56" s="196" t="s">
        <v>0</v>
      </c>
      <c r="M56" s="196"/>
      <c r="N56" s="224">
        <v>-26</v>
      </c>
      <c r="O56" s="224"/>
      <c r="P56" s="247"/>
    </row>
    <row r="57" spans="1:19" s="14" customFormat="1" ht="38.25" thickBot="1" x14ac:dyDescent="0.25">
      <c r="A57" s="35">
        <v>16</v>
      </c>
      <c r="B57" s="36" t="s">
        <v>69</v>
      </c>
      <c r="C57" s="36" t="s">
        <v>58</v>
      </c>
      <c r="D57" s="16" t="s">
        <v>47</v>
      </c>
      <c r="E57" s="120" t="s">
        <v>80</v>
      </c>
      <c r="F57" s="184" t="s">
        <v>81</v>
      </c>
      <c r="G57" s="184"/>
      <c r="H57" s="185" t="s">
        <v>82</v>
      </c>
      <c r="I57" s="185"/>
      <c r="J57" s="185"/>
      <c r="K57" s="159" t="s">
        <v>217</v>
      </c>
      <c r="L57" s="268" t="s">
        <v>231</v>
      </c>
      <c r="M57" s="268"/>
      <c r="N57" s="264">
        <v>-22</v>
      </c>
      <c r="O57" s="264"/>
      <c r="P57" s="265"/>
    </row>
    <row r="58" spans="1:19" ht="19.5" thickBot="1" x14ac:dyDescent="0.3">
      <c r="B58" s="186" t="s">
        <v>262</v>
      </c>
      <c r="C58" s="187"/>
      <c r="D58" s="188"/>
      <c r="E58" s="49"/>
      <c r="F58" s="50"/>
      <c r="G58" s="51"/>
      <c r="H58" s="51"/>
      <c r="I58" s="20"/>
      <c r="N58" s="52"/>
      <c r="O58" s="52"/>
      <c r="S58" s="53"/>
    </row>
    <row r="59" spans="1:19" ht="17.25" thickBot="1" x14ac:dyDescent="0.3">
      <c r="B59" s="54"/>
      <c r="C59" s="54"/>
      <c r="D59" s="55"/>
      <c r="E59" s="49"/>
      <c r="F59" s="50"/>
      <c r="G59" s="51"/>
      <c r="H59" s="51"/>
      <c r="I59" s="20"/>
      <c r="N59" s="56"/>
      <c r="O59" s="56"/>
    </row>
    <row r="60" spans="1:19" ht="32.25" thickBot="1" x14ac:dyDescent="0.25">
      <c r="A60" s="189" t="s">
        <v>23</v>
      </c>
      <c r="B60" s="190"/>
      <c r="C60" s="3" t="s">
        <v>185</v>
      </c>
      <c r="D60" s="3" t="s">
        <v>261</v>
      </c>
      <c r="E60" s="3" t="s">
        <v>186</v>
      </c>
      <c r="F60" s="57"/>
      <c r="G60" s="57"/>
      <c r="H60" s="58"/>
      <c r="I60" s="20"/>
      <c r="J60" s="142" t="s">
        <v>197</v>
      </c>
      <c r="K60" s="143" t="s">
        <v>198</v>
      </c>
      <c r="L60" s="144" t="s">
        <v>199</v>
      </c>
      <c r="N60" s="56"/>
      <c r="O60" s="56"/>
    </row>
    <row r="61" spans="1:19" ht="40.5" x14ac:dyDescent="0.2">
      <c r="A61" s="191" t="s">
        <v>24</v>
      </c>
      <c r="B61" s="192"/>
      <c r="C61" s="4">
        <f>SUM(C62:C65)</f>
        <v>13</v>
      </c>
      <c r="D61" s="4">
        <v>16</v>
      </c>
      <c r="E61" s="4">
        <v>9</v>
      </c>
      <c r="F61" s="57"/>
      <c r="G61" s="57"/>
      <c r="H61" s="59"/>
      <c r="I61" s="60"/>
      <c r="J61" s="145">
        <v>1</v>
      </c>
      <c r="K61" s="146" t="s">
        <v>200</v>
      </c>
      <c r="L61" s="147">
        <v>1</v>
      </c>
      <c r="M61" s="61"/>
    </row>
    <row r="62" spans="1:19" ht="20.25" x14ac:dyDescent="0.2">
      <c r="A62" s="199" t="s">
        <v>25</v>
      </c>
      <c r="B62" s="200"/>
      <c r="C62" s="5">
        <v>6</v>
      </c>
      <c r="D62" s="5">
        <v>13</v>
      </c>
      <c r="E62" s="5">
        <v>4</v>
      </c>
      <c r="F62" s="57"/>
      <c r="G62" s="57"/>
      <c r="H62" s="59"/>
      <c r="I62" s="62"/>
      <c r="J62" s="148">
        <v>2</v>
      </c>
      <c r="K62" s="149" t="s">
        <v>201</v>
      </c>
      <c r="L62" s="150"/>
      <c r="M62" s="47"/>
    </row>
    <row r="63" spans="1:19" ht="40.5" x14ac:dyDescent="0.2">
      <c r="A63" s="199" t="s">
        <v>26</v>
      </c>
      <c r="B63" s="200"/>
      <c r="C63" s="5">
        <v>3</v>
      </c>
      <c r="D63" s="5"/>
      <c r="E63" s="5">
        <v>5</v>
      </c>
      <c r="F63" s="57"/>
      <c r="G63" s="57"/>
      <c r="H63" s="59"/>
      <c r="I63" s="62"/>
      <c r="J63" s="151" t="s">
        <v>202</v>
      </c>
      <c r="K63" s="149" t="s">
        <v>203</v>
      </c>
      <c r="L63" s="150">
        <v>1</v>
      </c>
      <c r="M63" s="47"/>
    </row>
    <row r="64" spans="1:19" ht="40.5" x14ac:dyDescent="0.2">
      <c r="A64" s="209" t="s">
        <v>27</v>
      </c>
      <c r="B64" s="210"/>
      <c r="C64" s="5">
        <v>3</v>
      </c>
      <c r="D64" s="5">
        <v>3</v>
      </c>
      <c r="E64" s="5"/>
      <c r="F64" s="57"/>
      <c r="G64" s="57"/>
      <c r="H64" s="59"/>
      <c r="I64" s="63"/>
      <c r="J64" s="151" t="s">
        <v>204</v>
      </c>
      <c r="K64" s="149" t="s">
        <v>205</v>
      </c>
      <c r="L64" s="150"/>
      <c r="M64" s="47"/>
    </row>
    <row r="65" spans="1:15" ht="21" thickBot="1" x14ac:dyDescent="0.25">
      <c r="A65" s="201" t="s">
        <v>28</v>
      </c>
      <c r="B65" s="202"/>
      <c r="C65" s="5">
        <v>1</v>
      </c>
      <c r="D65" s="5"/>
      <c r="E65" s="5"/>
      <c r="F65" s="57"/>
      <c r="G65" s="57"/>
      <c r="H65" s="58"/>
      <c r="I65" s="63"/>
      <c r="J65" s="151" t="s">
        <v>206</v>
      </c>
      <c r="K65" s="149" t="s">
        <v>207</v>
      </c>
      <c r="L65" s="150"/>
      <c r="M65" s="47"/>
      <c r="N65" s="64"/>
    </row>
    <row r="66" spans="1:15" ht="20.25" x14ac:dyDescent="0.2">
      <c r="A66" s="211" t="s">
        <v>29</v>
      </c>
      <c r="B66" s="212"/>
      <c r="C66" s="6"/>
      <c r="D66" s="6"/>
      <c r="E66" s="6"/>
      <c r="F66" s="57"/>
      <c r="G66" s="57"/>
      <c r="H66" s="59"/>
      <c r="I66" s="63"/>
      <c r="J66" s="151" t="s">
        <v>208</v>
      </c>
      <c r="K66" s="149" t="s">
        <v>209</v>
      </c>
      <c r="L66" s="150"/>
      <c r="M66" s="47"/>
    </row>
    <row r="67" spans="1:15" ht="20.25" x14ac:dyDescent="0.2">
      <c r="A67" s="199" t="s">
        <v>30</v>
      </c>
      <c r="B67" s="200"/>
      <c r="C67" s="5"/>
      <c r="D67" s="5"/>
      <c r="E67" s="5"/>
      <c r="F67" s="57"/>
      <c r="G67" s="57"/>
      <c r="H67" s="59"/>
      <c r="I67" s="63"/>
      <c r="J67" s="148">
        <v>3</v>
      </c>
      <c r="K67" s="149" t="s">
        <v>210</v>
      </c>
      <c r="L67" s="150"/>
      <c r="M67" s="47"/>
    </row>
    <row r="68" spans="1:15" ht="40.5" x14ac:dyDescent="0.2">
      <c r="A68" s="199" t="s">
        <v>31</v>
      </c>
      <c r="B68" s="200"/>
      <c r="C68" s="5"/>
      <c r="D68" s="5"/>
      <c r="E68" s="5"/>
      <c r="F68" s="57"/>
      <c r="G68" s="57"/>
      <c r="H68" s="59"/>
      <c r="I68" s="62"/>
      <c r="J68" s="152">
        <v>4</v>
      </c>
      <c r="K68" s="149" t="s">
        <v>211</v>
      </c>
      <c r="L68" s="150"/>
      <c r="M68" s="47"/>
    </row>
    <row r="69" spans="1:15" ht="21" thickBot="1" x14ac:dyDescent="0.25">
      <c r="A69" s="201" t="s">
        <v>32</v>
      </c>
      <c r="B69" s="202"/>
      <c r="C69" s="65"/>
      <c r="D69" s="65"/>
      <c r="E69" s="7"/>
      <c r="F69" s="50"/>
      <c r="G69" s="50"/>
      <c r="H69" s="59"/>
      <c r="I69" s="66"/>
      <c r="J69" s="152">
        <v>5</v>
      </c>
      <c r="K69" s="149" t="s">
        <v>212</v>
      </c>
      <c r="L69" s="150"/>
      <c r="M69" s="47"/>
    </row>
    <row r="70" spans="1:15" ht="40.5" x14ac:dyDescent="0.25">
      <c r="A70" s="203" t="s">
        <v>33</v>
      </c>
      <c r="B70" s="204"/>
      <c r="C70" s="67"/>
      <c r="D70" s="67"/>
      <c r="E70" s="8"/>
      <c r="F70" s="68"/>
      <c r="G70" s="68"/>
      <c r="H70" s="69"/>
      <c r="I70" s="66"/>
      <c r="J70" s="152">
        <v>6</v>
      </c>
      <c r="K70" s="149" t="s">
        <v>213</v>
      </c>
      <c r="L70" s="150"/>
      <c r="M70" s="47"/>
    </row>
    <row r="71" spans="1:15" ht="41.25" thickBot="1" x14ac:dyDescent="0.25">
      <c r="A71" s="201" t="s">
        <v>32</v>
      </c>
      <c r="B71" s="202"/>
      <c r="C71" s="70"/>
      <c r="D71" s="70"/>
      <c r="E71" s="8"/>
      <c r="F71" s="50"/>
      <c r="G71" s="51"/>
      <c r="H71" s="51"/>
      <c r="I71" s="66"/>
      <c r="J71" s="152">
        <v>7</v>
      </c>
      <c r="K71" s="149" t="s">
        <v>214</v>
      </c>
      <c r="L71" s="150"/>
      <c r="M71" s="47"/>
    </row>
    <row r="72" spans="1:15" ht="21" thickBot="1" x14ac:dyDescent="0.25">
      <c r="A72" s="205" t="s">
        <v>34</v>
      </c>
      <c r="B72" s="206"/>
      <c r="C72" s="70"/>
      <c r="D72" s="70"/>
      <c r="E72" s="8"/>
      <c r="F72" s="50"/>
      <c r="G72" s="51"/>
      <c r="H72" s="51"/>
      <c r="I72" s="66"/>
      <c r="J72" s="152">
        <v>8</v>
      </c>
      <c r="K72" s="149" t="s">
        <v>215</v>
      </c>
      <c r="L72" s="150">
        <v>3</v>
      </c>
      <c r="M72" s="47"/>
    </row>
    <row r="73" spans="1:15" ht="47.25" customHeight="1" thickBot="1" x14ac:dyDescent="0.25">
      <c r="A73" s="207" t="s">
        <v>35</v>
      </c>
      <c r="B73" s="208"/>
      <c r="C73" s="71"/>
      <c r="D73" s="71"/>
      <c r="E73" s="13"/>
      <c r="F73" s="50"/>
      <c r="G73" s="51"/>
      <c r="H73" s="51"/>
      <c r="I73" s="66"/>
      <c r="J73" s="153">
        <v>9</v>
      </c>
      <c r="K73" s="154" t="s">
        <v>216</v>
      </c>
      <c r="L73" s="155">
        <v>9</v>
      </c>
      <c r="M73" s="47"/>
    </row>
    <row r="74" spans="1:15" ht="36" customHeight="1" thickBot="1" x14ac:dyDescent="0.35">
      <c r="A74" s="176" t="s">
        <v>36</v>
      </c>
      <c r="B74" s="177"/>
      <c r="C74" s="72"/>
      <c r="D74" s="71"/>
      <c r="E74" s="9"/>
      <c r="F74" s="50"/>
      <c r="G74" s="51"/>
      <c r="H74" s="51"/>
      <c r="I74" s="66"/>
      <c r="J74" s="156"/>
      <c r="K74" s="157" t="s">
        <v>1</v>
      </c>
      <c r="L74" s="158">
        <f>SUM(L61:L73)</f>
        <v>14</v>
      </c>
      <c r="M74" s="47"/>
    </row>
    <row r="75" spans="1:15" ht="21" thickBot="1" x14ac:dyDescent="0.25">
      <c r="A75" s="178" t="s">
        <v>37</v>
      </c>
      <c r="B75" s="179"/>
      <c r="C75" s="73"/>
      <c r="D75" s="70"/>
      <c r="E75" s="5"/>
      <c r="F75" s="50"/>
      <c r="G75" s="51"/>
      <c r="H75" s="51"/>
      <c r="I75" s="66"/>
      <c r="J75" s="74"/>
      <c r="K75" s="75"/>
      <c r="L75" s="75"/>
      <c r="M75" s="47"/>
    </row>
    <row r="76" spans="1:15" ht="17.25" thickBot="1" x14ac:dyDescent="0.25">
      <c r="A76" s="180" t="s">
        <v>38</v>
      </c>
      <c r="B76" s="181"/>
      <c r="C76" s="76">
        <v>1</v>
      </c>
      <c r="D76" s="77"/>
      <c r="E76" s="76"/>
      <c r="H76" s="78"/>
      <c r="I76" s="79"/>
      <c r="J76" s="80"/>
      <c r="K76" s="47"/>
      <c r="L76" s="47"/>
    </row>
    <row r="77" spans="1:15" ht="17.25" thickBot="1" x14ac:dyDescent="0.25">
      <c r="A77" s="10"/>
      <c r="B77" s="11" t="s">
        <v>1</v>
      </c>
      <c r="C77" s="81">
        <f>SUM(C62:C65,C67:C69,C70:C76)</f>
        <v>14</v>
      </c>
      <c r="D77" s="82">
        <v>16</v>
      </c>
      <c r="E77" s="83">
        <f>E76+E74+E73+E72+E70+E66+E61</f>
        <v>9</v>
      </c>
      <c r="H77" s="78"/>
      <c r="I77" s="84"/>
      <c r="N77" s="47"/>
      <c r="O77" s="48"/>
    </row>
    <row r="78" spans="1:15" ht="15.75" x14ac:dyDescent="0.2">
      <c r="I78" s="84"/>
    </row>
    <row r="79" spans="1:15" ht="37.5" x14ac:dyDescent="0.3">
      <c r="B79" s="182" t="s">
        <v>39</v>
      </c>
      <c r="C79" s="183"/>
      <c r="D79" s="85" t="s">
        <v>187</v>
      </c>
      <c r="E79" s="85" t="s">
        <v>188</v>
      </c>
      <c r="F79" s="84"/>
      <c r="G79" s="84"/>
      <c r="H79" s="84"/>
    </row>
    <row r="80" spans="1:15" ht="18.75" x14ac:dyDescent="0.2">
      <c r="B80" s="182"/>
      <c r="C80" s="183"/>
      <c r="D80" s="86">
        <f>I11+I17+I39+I28+I31</f>
        <v>3158.42</v>
      </c>
      <c r="E80" s="86">
        <v>159.69999999999999</v>
      </c>
      <c r="G80" s="87"/>
      <c r="H80" s="87"/>
    </row>
    <row r="81" spans="2:13" ht="18.75" x14ac:dyDescent="0.2">
      <c r="B81" s="88"/>
      <c r="C81" s="88"/>
      <c r="D81" s="89"/>
      <c r="E81" s="90"/>
      <c r="G81" s="87"/>
      <c r="H81" s="87"/>
      <c r="J81" s="91"/>
      <c r="K81" s="53"/>
      <c r="L81" s="53"/>
      <c r="M81" s="92"/>
    </row>
    <row r="82" spans="2:13" ht="37.5" x14ac:dyDescent="0.3">
      <c r="B82" s="197" t="s">
        <v>189</v>
      </c>
      <c r="C82" s="198"/>
      <c r="D82" s="85" t="s">
        <v>190</v>
      </c>
      <c r="E82" s="93" t="s">
        <v>191</v>
      </c>
      <c r="G82" s="87"/>
      <c r="H82" s="87"/>
      <c r="J82" s="91"/>
      <c r="K82" s="53"/>
      <c r="L82" s="53"/>
      <c r="M82" s="92"/>
    </row>
    <row r="83" spans="2:13" ht="18.75" x14ac:dyDescent="0.2">
      <c r="B83" s="197"/>
      <c r="C83" s="198"/>
      <c r="D83" s="94">
        <f>H11+H17+H28+H39+H31+H21</f>
        <v>0.22430555555555556</v>
      </c>
      <c r="E83" s="94">
        <v>4.2361111111111106E-2</v>
      </c>
      <c r="G83" s="87"/>
      <c r="H83" s="87"/>
      <c r="J83" s="91"/>
      <c r="K83" s="53"/>
      <c r="L83" s="53"/>
      <c r="M83" s="92"/>
    </row>
    <row r="88" spans="2:13" x14ac:dyDescent="0.2">
      <c r="H88" s="20"/>
    </row>
    <row r="89" spans="2:13" x14ac:dyDescent="0.2">
      <c r="H89" s="20"/>
      <c r="I89" s="20"/>
    </row>
  </sheetData>
  <mergeCells count="142">
    <mergeCell ref="N57:P57"/>
    <mergeCell ref="N41:P41"/>
    <mergeCell ref="L57:M57"/>
    <mergeCell ref="L56:M56"/>
    <mergeCell ref="L55:M55"/>
    <mergeCell ref="L54:M54"/>
    <mergeCell ref="L53:M53"/>
    <mergeCell ref="L52:M52"/>
    <mergeCell ref="L51:M51"/>
    <mergeCell ref="L50:M50"/>
    <mergeCell ref="L49:M49"/>
    <mergeCell ref="L48:M48"/>
    <mergeCell ref="L47:M47"/>
    <mergeCell ref="L46:M46"/>
    <mergeCell ref="L45:M45"/>
    <mergeCell ref="L44:M44"/>
    <mergeCell ref="L43:M43"/>
    <mergeCell ref="L42:M42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P5:P6"/>
    <mergeCell ref="L41:M41"/>
    <mergeCell ref="N42:P42"/>
    <mergeCell ref="N43:P43"/>
    <mergeCell ref="N44:P44"/>
    <mergeCell ref="N45:P45"/>
    <mergeCell ref="N46:P46"/>
    <mergeCell ref="N47:P47"/>
    <mergeCell ref="A8:O8"/>
    <mergeCell ref="A11:G11"/>
    <mergeCell ref="A12:O12"/>
    <mergeCell ref="A17:G17"/>
    <mergeCell ref="J17:O17"/>
    <mergeCell ref="A18:O18"/>
    <mergeCell ref="A21:G21"/>
    <mergeCell ref="A22:O22"/>
    <mergeCell ref="A23:A24"/>
    <mergeCell ref="B23:B24"/>
    <mergeCell ref="C23:C24"/>
    <mergeCell ref="D23:D24"/>
    <mergeCell ref="E23:E24"/>
    <mergeCell ref="J1:O1"/>
    <mergeCell ref="A2:O2"/>
    <mergeCell ref="A3:O3"/>
    <mergeCell ref="A4:O4"/>
    <mergeCell ref="A5:A6"/>
    <mergeCell ref="B5:B6"/>
    <mergeCell ref="C5:C6"/>
    <mergeCell ref="D5:D6"/>
    <mergeCell ref="E5:E6"/>
    <mergeCell ref="F5:G5"/>
    <mergeCell ref="O5:O6"/>
    <mergeCell ref="L5:L6"/>
    <mergeCell ref="H5:H6"/>
    <mergeCell ref="I5:I6"/>
    <mergeCell ref="J5:J6"/>
    <mergeCell ref="K5:K6"/>
    <mergeCell ref="M5:M6"/>
    <mergeCell ref="N5:N6"/>
    <mergeCell ref="J23:J24"/>
    <mergeCell ref="K23:K24"/>
    <mergeCell ref="A32:O32"/>
    <mergeCell ref="A35:A37"/>
    <mergeCell ref="B35:B37"/>
    <mergeCell ref="C35:C37"/>
    <mergeCell ref="J35:J36"/>
    <mergeCell ref="O35:O37"/>
    <mergeCell ref="M23:M24"/>
    <mergeCell ref="N23:N24"/>
    <mergeCell ref="O23:O24"/>
    <mergeCell ref="A28:G28"/>
    <mergeCell ref="A29:O29"/>
    <mergeCell ref="A31:G31"/>
    <mergeCell ref="L23:L24"/>
    <mergeCell ref="F43:G43"/>
    <mergeCell ref="H43:J43"/>
    <mergeCell ref="F44:G44"/>
    <mergeCell ref="H44:J44"/>
    <mergeCell ref="A39:G39"/>
    <mergeCell ref="A40:M40"/>
    <mergeCell ref="F41:G41"/>
    <mergeCell ref="H41:J41"/>
    <mergeCell ref="F42:G42"/>
    <mergeCell ref="H42:J42"/>
    <mergeCell ref="F53:G53"/>
    <mergeCell ref="H53:J53"/>
    <mergeCell ref="F54:G54"/>
    <mergeCell ref="H54:J54"/>
    <mergeCell ref="F47:G47"/>
    <mergeCell ref="H47:J47"/>
    <mergeCell ref="F48:G48"/>
    <mergeCell ref="H48:J48"/>
    <mergeCell ref="F45:G45"/>
    <mergeCell ref="H45:J45"/>
    <mergeCell ref="F46:G46"/>
    <mergeCell ref="H46:J46"/>
    <mergeCell ref="F51:G51"/>
    <mergeCell ref="H51:J51"/>
    <mergeCell ref="B82:C83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15:A16"/>
    <mergeCell ref="P15:P16"/>
    <mergeCell ref="P23:P24"/>
    <mergeCell ref="P35:P37"/>
    <mergeCell ref="K35:K37"/>
    <mergeCell ref="A74:B74"/>
    <mergeCell ref="A75:B75"/>
    <mergeCell ref="A76:B76"/>
    <mergeCell ref="B79:C80"/>
    <mergeCell ref="F57:G57"/>
    <mergeCell ref="H57:J57"/>
    <mergeCell ref="B58:D58"/>
    <mergeCell ref="A60:B60"/>
    <mergeCell ref="A61:B61"/>
    <mergeCell ref="F52:G52"/>
    <mergeCell ref="H52:J52"/>
    <mergeCell ref="F49:G49"/>
    <mergeCell ref="H49:J49"/>
    <mergeCell ref="F50:G50"/>
    <mergeCell ref="H50:J50"/>
    <mergeCell ref="F55:G55"/>
    <mergeCell ref="H55:J55"/>
    <mergeCell ref="F56:G56"/>
    <mergeCell ref="H56:J56"/>
  </mergeCells>
  <pageMargins left="0" right="0" top="0" bottom="0" header="0" footer="0"/>
  <pageSetup paperSize="9" scale="30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январь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Тимур Александрович Ефремов</cp:lastModifiedBy>
  <cp:lastPrinted>2021-02-08T03:13:51Z</cp:lastPrinted>
  <dcterms:created xsi:type="dcterms:W3CDTF">2018-03-27T02:17:58Z</dcterms:created>
  <dcterms:modified xsi:type="dcterms:W3CDTF">2021-02-08T04:51:23Z</dcterms:modified>
</cp:coreProperties>
</file>